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definedNames>
    <definedName name="Scopus_WoS" comment="100">Лист1!$J$41:$L$70</definedName>
    <definedName name="Акт">Лист2!$O$8:$O$10</definedName>
    <definedName name="Акт_внедрения_на_производство">Лист1!$M$125:$N$134</definedName>
    <definedName name="всероссийские">Лист1!$M$111:$N$120</definedName>
    <definedName name="всероссийские_федеральные_диплом">Лист1!$M$140:$N$159</definedName>
    <definedName name="всероссийские_федеральные_медаль">Лист1!$M$140:$N$159</definedName>
    <definedName name="Гранты">Лист2!$E$9:$E$11</definedName>
    <definedName name="Конференции">Лист2!$J$3:$J$6</definedName>
    <definedName name="Медали">Лист2!$E$24:$E$33</definedName>
    <definedName name="межд.англ.">Лист1!$M$76:$N$105</definedName>
    <definedName name="Межд.англ.яз">Лист1!$J$41:$L$70</definedName>
    <definedName name="Межд.Или_Всеросс.русск.Яз">Лист1!$J$41:$L$70</definedName>
    <definedName name="межд.рус.вс.рос.">Лист1!$M$76:$N$105</definedName>
    <definedName name="международные">Лист1!$M$111:$N$120</definedName>
    <definedName name="международные_диплом">Лист1!$M$140:$N$159</definedName>
    <definedName name="международные_медаль">Лист1!$M$140:$N$159</definedName>
    <definedName name="патент_на_изобр._на_пол._модель">Лист1!$M$125:$N$134</definedName>
    <definedName name="патент_на_прогр._для_ЭВМ_БД">Лист1!$M$125:$N$134</definedName>
    <definedName name="Публикации">Лист2!$O$30:$P$33</definedName>
    <definedName name="РАН_диплом">Лист1!$M$140:$N$159</definedName>
    <definedName name="РАН_медаль">Лист1!$M$140:$N$159</definedName>
    <definedName name="региональные">Лист1!$M$111:$N$120</definedName>
    <definedName name="региональные\в_т.ч.СПб\_медаль">Лист1!$M$140:$N$159</definedName>
    <definedName name="региональныеъ\в_т.ч.СПб\_диплом">Лист1!$M$140:$N$159</definedName>
    <definedName name="Список">Лист2!$E$3:$E$5</definedName>
    <definedName name="Статьи">Лист2!$S$21:$S$26</definedName>
    <definedName name="Статья">Лист2!$U$29:$V$34</definedName>
    <definedName name="Стендовый_доклад_англ.">Лист1!$M$76:$N$105</definedName>
    <definedName name="Стендовый_доклад_рус">Лист1!$M$76:$N$105</definedName>
    <definedName name="Сьтатьи">Лист2!$U$29:$V$34</definedName>
    <definedName name="университетские_диплом">Лист1!$M$140:$N$159</definedName>
    <definedName name="университетские_медаль">Лист1!$M$140:$N$159</definedName>
  </definedNames>
  <calcPr calcId="162913"/>
</workbook>
</file>

<file path=xl/calcChain.xml><?xml version="1.0" encoding="utf-8"?>
<calcChain xmlns="http://schemas.openxmlformats.org/spreadsheetml/2006/main">
  <c r="M9" i="1" l="1"/>
  <c r="N9" i="1" s="1"/>
  <c r="M21" i="1"/>
  <c r="N21" i="1" s="1"/>
  <c r="M12" i="1"/>
  <c r="N12" i="1" s="1"/>
  <c r="M15" i="1"/>
  <c r="N15" i="1" s="1"/>
  <c r="M18" i="1"/>
  <c r="N18" i="1" s="1"/>
  <c r="M24" i="1"/>
  <c r="N24" i="1" s="1"/>
  <c r="M27" i="1"/>
  <c r="N27" i="1" s="1"/>
  <c r="M30" i="1"/>
  <c r="N30" i="1" s="1"/>
  <c r="M33" i="1"/>
  <c r="N33" i="1" s="1"/>
  <c r="M6" i="1"/>
  <c r="N6" i="1" s="1"/>
  <c r="O142" i="1"/>
  <c r="O144" i="1"/>
  <c r="O146" i="1"/>
  <c r="O148" i="1"/>
  <c r="O150" i="1"/>
  <c r="O152" i="1"/>
  <c r="O154" i="1"/>
  <c r="O156" i="1"/>
  <c r="O158" i="1"/>
  <c r="O140" i="1"/>
  <c r="O112" i="1"/>
  <c r="O113" i="1"/>
  <c r="O114" i="1"/>
  <c r="O115" i="1"/>
  <c r="O116" i="1"/>
  <c r="O117" i="1"/>
  <c r="O118" i="1"/>
  <c r="O119" i="1"/>
  <c r="O120" i="1"/>
  <c r="O126" i="1"/>
  <c r="O127" i="1"/>
  <c r="O128" i="1"/>
  <c r="O129" i="1"/>
  <c r="O130" i="1"/>
  <c r="O131" i="1"/>
  <c r="O132" i="1"/>
  <c r="O133" i="1"/>
  <c r="O134" i="1"/>
  <c r="O125" i="1"/>
  <c r="O111" i="1"/>
  <c r="O79" i="1"/>
  <c r="O82" i="1"/>
  <c r="O85" i="1"/>
  <c r="O88" i="1"/>
  <c r="O91" i="1"/>
  <c r="O94" i="1"/>
  <c r="O97" i="1"/>
  <c r="O100" i="1"/>
  <c r="O103" i="1"/>
  <c r="O76" i="1"/>
  <c r="N44" i="1"/>
  <c r="O44" i="1" s="1"/>
  <c r="N47" i="1"/>
  <c r="O47" i="1" s="1"/>
  <c r="N50" i="1"/>
  <c r="O50" i="1" s="1"/>
  <c r="N53" i="1"/>
  <c r="O53" i="1" s="1"/>
  <c r="N56" i="1"/>
  <c r="O56" i="1" s="1"/>
  <c r="N59" i="1"/>
  <c r="O59" i="1" s="1"/>
  <c r="N62" i="1"/>
  <c r="O62" i="1" s="1"/>
  <c r="N65" i="1"/>
  <c r="O65" i="1" s="1"/>
  <c r="N68" i="1"/>
  <c r="O68" i="1" s="1"/>
  <c r="N41" i="1"/>
  <c r="O41" i="1" s="1"/>
  <c r="Q6" i="1" l="1"/>
  <c r="Q160" i="1" s="1"/>
</calcChain>
</file>

<file path=xl/sharedStrings.xml><?xml version="1.0" encoding="utf-8"?>
<sst xmlns="http://schemas.openxmlformats.org/spreadsheetml/2006/main" count="75" uniqueCount="56">
  <si>
    <t>Кол-во авторов</t>
  </si>
  <si>
    <t>Кол-во баллов</t>
  </si>
  <si>
    <t>№</t>
  </si>
  <si>
    <t>Общий балл</t>
  </si>
  <si>
    <t>Статус</t>
  </si>
  <si>
    <t>кол-во баллов</t>
  </si>
  <si>
    <t>Название и дата конференции, название публикации код doi (если есть). Для публикаций, проиндексированных в базах Scopus/WoS, в ячейке таблицы сделать гиперссылку на страницу публикации в базе Scopus/WoS.</t>
  </si>
  <si>
    <t>к-т</t>
  </si>
  <si>
    <t>Scopus/Wos</t>
  </si>
  <si>
    <t>Межд.англ.яз</t>
  </si>
  <si>
    <t>Межд.Или_Всеросс.русск.Яз</t>
  </si>
  <si>
    <t>Стендовый доклад (англ.)</t>
  </si>
  <si>
    <t>Стендовый доклад (рус.)</t>
  </si>
  <si>
    <t>межд. (рус.), вс.рос.</t>
  </si>
  <si>
    <t>межд. (англ.)</t>
  </si>
  <si>
    <t xml:space="preserve">международные </t>
  </si>
  <si>
    <t xml:space="preserve">всероссийские </t>
  </si>
  <si>
    <t>региональные</t>
  </si>
  <si>
    <t>патент_на_изобр._на пол._модель</t>
  </si>
  <si>
    <t>патент_на_прогр._для_ЭВМ_БД</t>
  </si>
  <si>
    <t>Акт внедрения на производство</t>
  </si>
  <si>
    <t>Название (кратко)</t>
  </si>
  <si>
    <t>Кратко: названия и даты конкурсов, выставок</t>
  </si>
  <si>
    <t>РАН_диплом</t>
  </si>
  <si>
    <t>РАН_медаль</t>
  </si>
  <si>
    <t>международные_диплом</t>
  </si>
  <si>
    <t>международные_медаль</t>
  </si>
  <si>
    <t>всероссийские(федеральные)_диплом</t>
  </si>
  <si>
    <t>всероссийские(федеральные)_медаль</t>
  </si>
  <si>
    <t>региональные(в_т.ч.,СПб)_диплом</t>
  </si>
  <si>
    <t>региональные(в_т.ч.,СПб)_медаль</t>
  </si>
  <si>
    <t>университетские_диплом</t>
  </si>
  <si>
    <t>университетские_медаль</t>
  </si>
  <si>
    <t>Название статьи, журнал, год, номер/выпуск (месяц), код doi (если есть), гиперссылку на страницу публикаци. Для публикаций, проиндексированных в базах Scopus/WoS, в ячейки таблицы сделать гиперссылку на страницу публикации в базе Scopus/Wos</t>
  </si>
  <si>
    <t>Scopus/WoS Q1</t>
  </si>
  <si>
    <t>Scopus/WoS Q2</t>
  </si>
  <si>
    <t>Scopus/WoS Q3</t>
  </si>
  <si>
    <t>Scopus/WoS Q4</t>
  </si>
  <si>
    <t>РИНЦ</t>
  </si>
  <si>
    <t>ВАК</t>
  </si>
  <si>
    <t>Правила</t>
  </si>
  <si>
    <r>
      <t>Группа 2. Публикации статей/докладов (объемом не менее 2 стр.) в сборниках трудов научных конференций</t>
    </r>
    <r>
      <rPr>
        <b/>
        <vertAlign val="superscript"/>
        <sz val="11"/>
        <color theme="1"/>
        <rFont val="Times New Roman"/>
        <family val="1"/>
        <charset val="204"/>
      </rPr>
      <t>2)</t>
    </r>
  </si>
  <si>
    <r>
      <t xml:space="preserve">Группа 4. Персональные гранты, премии, субсидии по научным проектам </t>
    </r>
    <r>
      <rPr>
        <b/>
        <vertAlign val="superscript"/>
        <sz val="11"/>
        <color theme="1"/>
        <rFont val="Times New Roman"/>
        <family val="1"/>
        <charset val="204"/>
      </rPr>
      <t>4)</t>
    </r>
  </si>
  <si>
    <r>
      <t xml:space="preserve">Группа 5. Результаты интеллектуальной деятельности </t>
    </r>
    <r>
      <rPr>
        <b/>
        <vertAlign val="superscript"/>
        <sz val="11"/>
        <color theme="1"/>
        <rFont val="Times New Roman"/>
        <family val="1"/>
        <charset val="204"/>
      </rPr>
      <t>5)</t>
    </r>
  </si>
  <si>
    <r>
      <t xml:space="preserve">Группа 6. Медали и дипломы победителей и лауреатов, полученные за участие в научных конкурсах, выставках </t>
    </r>
    <r>
      <rPr>
        <b/>
        <vertAlign val="superscript"/>
        <sz val="11"/>
        <color theme="1"/>
        <rFont val="Times New Roman"/>
        <family val="1"/>
        <charset val="204"/>
      </rPr>
      <t>6)</t>
    </r>
  </si>
  <si>
    <r>
      <t xml:space="preserve">Группа 3. Выступление с устными докладами на всероссийских и международных научных конференциях  </t>
    </r>
    <r>
      <rPr>
        <b/>
        <vertAlign val="superscript"/>
        <sz val="11"/>
        <color theme="1"/>
        <rFont val="Times New Roman"/>
        <family val="1"/>
        <charset val="204"/>
      </rPr>
      <t>3)</t>
    </r>
  </si>
  <si>
    <t>Кратко: Название доклада,авторы. Название, место и дата проведения конференции</t>
  </si>
  <si>
    <t>кол-во авторов</t>
  </si>
  <si>
    <r>
      <t xml:space="preserve">1(ГРУППА 1). В данной категории принимаются все работы, опубликованные за период с </t>
    </r>
    <r>
      <rPr>
        <b/>
        <sz val="11"/>
        <color theme="1"/>
        <rFont val="Times New Roman"/>
        <family val="1"/>
        <charset val="204"/>
      </rPr>
      <t>01.09.18 по 02.09.19</t>
    </r>
    <r>
      <rPr>
        <sz val="11"/>
        <color theme="1"/>
        <rFont val="Times New Roman"/>
        <family val="1"/>
        <charset val="204"/>
      </rPr>
      <t xml:space="preserve">, удовлетворяющие критериям категории "ГРУППА 1". Работы, которые еще не опубликованы, но приняты к опубликованию, в период с </t>
    </r>
    <r>
      <rPr>
        <b/>
        <sz val="11"/>
        <color theme="1"/>
        <rFont val="Times New Roman"/>
        <family val="1"/>
        <charset val="204"/>
      </rPr>
      <t>01.09.18 по 02.09.19</t>
    </r>
    <r>
      <rPr>
        <sz val="11"/>
        <color theme="1"/>
        <rFont val="Times New Roman"/>
        <family val="1"/>
        <charset val="204"/>
      </rPr>
      <t xml:space="preserve"> при наличии препринта статьи с выходными данными, также допускаются. Для подтверждения данной информации препринт статьи с выходными данными необходимо выслать на mail:... Общее число работ не более 10. Определить квартиль журнала необходимо с помощью сайта: </t>
    </r>
    <r>
      <rPr>
        <b/>
        <sz val="11"/>
        <color theme="1"/>
        <rFont val="Times New Roman"/>
        <family val="1"/>
        <charset val="204"/>
      </rPr>
      <t>https://www.scimagojr.com/</t>
    </r>
  </si>
  <si>
    <r>
      <t xml:space="preserve">2(ГРУППА 2). Публикации статей/докладов в сборниках трудов научных конференций </t>
    </r>
    <r>
      <rPr>
        <b/>
        <sz val="11"/>
        <color theme="1"/>
        <rFont val="Times New Roman"/>
        <family val="1"/>
        <charset val="204"/>
      </rPr>
      <t>исключаются из участия в ГРУППЕ 1</t>
    </r>
    <r>
      <rPr>
        <sz val="11"/>
        <color theme="1"/>
        <rFont val="Times New Roman"/>
        <family val="1"/>
        <charset val="204"/>
      </rPr>
      <t xml:space="preserve"> и участвуют только в ГРУППЕ 2. </t>
    </r>
    <r>
      <rPr>
        <b/>
        <sz val="11"/>
        <color theme="1"/>
        <rFont val="Times New Roman"/>
        <family val="1"/>
        <charset val="204"/>
      </rPr>
      <t xml:space="preserve">Принимаются материалы за период с 01.09.18 по 02.09.19. </t>
    </r>
    <r>
      <rPr>
        <sz val="11"/>
        <color theme="1"/>
        <rFont val="Times New Roman"/>
        <family val="1"/>
        <charset val="204"/>
      </rPr>
      <t>Общее число работ не более 10.</t>
    </r>
  </si>
  <si>
    <r>
      <t>3 (ГРУППА 3). Для подтверждения информации об участии в конференциях с устными докладами, проверяющая комиссия может запросить программу конференции. Общее число работ не более 10.</t>
    </r>
    <r>
      <rPr>
        <b/>
        <sz val="11"/>
        <color theme="1"/>
        <rFont val="Times New Roman"/>
        <family val="1"/>
        <charset val="204"/>
      </rPr>
      <t xml:space="preserve"> Принимаются материалы за период с 01.09.18 по 02.09.19.</t>
    </r>
  </si>
  <si>
    <r>
      <t xml:space="preserve">4 (ГРУППА 4). КНВШ, УМНИК, ПРЕМИИ ПРЕЗИДЕНТА РФ и др. Комиссия может запросить подтверждающие документы. Общее число работ не более 10. </t>
    </r>
    <r>
      <rPr>
        <b/>
        <sz val="11"/>
        <color theme="1"/>
        <rFont val="Times New Roman"/>
        <family val="1"/>
        <charset val="204"/>
      </rPr>
      <t>Принимаются материалы за период с 01.09.18 по 02.09.19.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</si>
  <si>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6 (ГРУППА 6). Комиссия может затребовать дополнительную информацию для подтверждения данных. Общее число работ не более 10. </t>
    </r>
    <r>
      <rPr>
        <b/>
        <sz val="11"/>
        <color theme="1"/>
        <rFont val="Times New Roman"/>
        <family val="1"/>
        <charset val="204"/>
      </rPr>
      <t xml:space="preserve">Принимаются материалы за период с 01.09.18 по 02.09.19. </t>
    </r>
  </si>
  <si>
    <t>7. В названии файла указать Ф.И.О., номер группы и ступень обучения(Б-бакалавариат, М-магистратура). Пример: Иванов Иван Андреевич 23340_1 магситратура. В теме письма обязательно указать: "Научная стипендия для студентов ИММиТ", также указать свой номер телефона для связи и Ф.И.О.</t>
  </si>
  <si>
    <r>
      <rPr>
        <b/>
        <sz val="11"/>
        <color theme="1"/>
        <rFont val="Times New Roman"/>
        <family val="1"/>
        <charset val="204"/>
      </rPr>
      <t>Группа 1. Опубликованные или принятые к опубликованию научные работы в период с 01.09.18 по 02.09.19 (Scopus/Wos)</t>
    </r>
    <r>
      <rPr>
        <b/>
        <vertAlign val="superscript"/>
        <sz val="11"/>
        <color theme="1"/>
        <rFont val="Times New Roman"/>
        <family val="1"/>
        <charset val="204"/>
      </rPr>
      <t>1)</t>
    </r>
  </si>
  <si>
    <r>
      <t xml:space="preserve">5 (ГРУППА 5). Для подтверждения информации необходимо предоставить гиперссылку на патент и сканы оригинальных документов (можно в электронном виде). Общее число работ не более 10. </t>
    </r>
    <r>
      <rPr>
        <b/>
        <sz val="11"/>
        <color theme="1"/>
        <rFont val="Times New Roman"/>
        <family val="1"/>
        <charset val="204"/>
      </rPr>
      <t xml:space="preserve">Принимаются материалы за период с 01.09.18 по 02.09.19.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</si>
</sst>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top" wrapText="1"/>
      <protection hidden="1"/>
    </xf>
    <xf numFmtId="0" fontId="4" fillId="0" borderId="2" xfId="0" applyFont="1" applyBorder="1" applyAlignment="1" applyProtection="1">
      <alignment horizontal="left" vertical="top" wrapText="1"/>
      <protection hidden="1"/>
    </xf>
    <xf numFmtId="0" fontId="4" fillId="0" borderId="3" xfId="0" applyFont="1" applyBorder="1" applyAlignment="1" applyProtection="1">
      <alignment horizontal="left" vertical="top" wrapText="1"/>
      <protection hidden="1"/>
    </xf>
    <xf numFmtId="0" fontId="4" fillId="0" borderId="4" xfId="0" applyFont="1" applyBorder="1" applyAlignment="1" applyProtection="1">
      <alignment horizontal="left" vertical="top" wrapText="1"/>
      <protection hidden="1"/>
    </xf>
    <xf numFmtId="0" fontId="4" fillId="0" borderId="5" xfId="0" applyFont="1" applyBorder="1" applyAlignment="1" applyProtection="1">
      <alignment horizontal="left" vertical="top" wrapText="1"/>
      <protection hidden="1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4" fillId="0" borderId="6" xfId="0" applyFont="1" applyBorder="1" applyAlignment="1" applyProtection="1">
      <alignment horizontal="left" vertical="top" wrapText="1"/>
      <protection hidden="1"/>
    </xf>
    <xf numFmtId="0" fontId="4" fillId="0" borderId="7" xfId="0" applyFont="1" applyBorder="1" applyAlignment="1" applyProtection="1">
      <alignment horizontal="left" vertical="top" wrapText="1"/>
      <protection hidden="1"/>
    </xf>
    <xf numFmtId="0" fontId="4" fillId="0" borderId="8" xfId="0" applyFont="1" applyBorder="1" applyAlignment="1" applyProtection="1">
      <alignment horizontal="left" vertical="top" wrapText="1"/>
      <protection hidden="1"/>
    </xf>
    <xf numFmtId="0" fontId="4" fillId="0" borderId="9" xfId="0" applyFont="1" applyBorder="1" applyAlignment="1" applyProtection="1">
      <alignment horizontal="left" vertical="top" wrapText="1"/>
      <protection hidden="1"/>
    </xf>
    <xf numFmtId="0" fontId="8" fillId="0" borderId="1" xfId="0" applyFont="1" applyBorder="1" applyAlignment="1" applyProtection="1">
      <alignment horizontal="left" vertical="top" wrapText="1"/>
      <protection hidden="1"/>
    </xf>
    <xf numFmtId="165" fontId="2" fillId="3" borderId="1" xfId="0" applyNumberFormat="1" applyFont="1" applyFill="1" applyBorder="1" applyAlignment="1" applyProtection="1">
      <alignment horizontal="center" vertical="top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top"/>
      <protection hidden="1"/>
    </xf>
    <xf numFmtId="164" fontId="4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2" fontId="4" fillId="0" borderId="1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7"/>
  <sheetViews>
    <sheetView tabSelected="1" zoomScale="70" zoomScaleNormal="70" workbookViewId="0">
      <selection activeCell="B111" sqref="B111:L111"/>
    </sheetView>
  </sheetViews>
  <sheetFormatPr defaultRowHeight="15" x14ac:dyDescent="0.25"/>
  <cols>
    <col min="12" max="12" width="15.5703125" customWidth="1"/>
    <col min="13" max="13" width="28" customWidth="1"/>
    <col min="14" max="14" width="16" customWidth="1"/>
    <col min="15" max="15" width="9.140625" customWidth="1"/>
    <col min="16" max="16" width="6.42578125" customWidth="1"/>
    <col min="18" max="18" width="5.85546875" customWidth="1"/>
    <col min="25" max="25" width="25" customWidth="1"/>
  </cols>
  <sheetData>
    <row r="1" spans="1:25" x14ac:dyDescent="0.25">
      <c r="A1" s="23" t="s">
        <v>54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  <c r="S1" s="10" t="s">
        <v>40</v>
      </c>
      <c r="T1" s="10"/>
      <c r="U1" s="10"/>
      <c r="V1" s="10"/>
      <c r="W1" s="10"/>
      <c r="X1" s="10"/>
      <c r="Y1" s="10"/>
    </row>
    <row r="2" spans="1:25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8"/>
      <c r="S2" s="10"/>
      <c r="T2" s="10"/>
      <c r="U2" s="10"/>
      <c r="V2" s="10"/>
      <c r="W2" s="10"/>
      <c r="X2" s="10"/>
      <c r="Y2" s="10"/>
    </row>
    <row r="3" spans="1:25" ht="15" customHeight="1" x14ac:dyDescent="0.25">
      <c r="A3" s="29" t="s">
        <v>2</v>
      </c>
      <c r="B3" s="44" t="s">
        <v>33</v>
      </c>
      <c r="C3" s="44"/>
      <c r="D3" s="44"/>
      <c r="E3" s="44"/>
      <c r="F3" s="44"/>
      <c r="G3" s="44"/>
      <c r="H3" s="44"/>
      <c r="I3" s="44"/>
      <c r="J3" s="29" t="s">
        <v>0</v>
      </c>
      <c r="K3" s="29"/>
      <c r="L3" s="29" t="s">
        <v>4</v>
      </c>
      <c r="M3" s="66" t="s">
        <v>7</v>
      </c>
      <c r="N3" s="29" t="s">
        <v>1</v>
      </c>
      <c r="O3" s="29"/>
      <c r="P3" s="29"/>
      <c r="Q3" s="29" t="s">
        <v>3</v>
      </c>
      <c r="R3" s="29"/>
      <c r="S3" s="11" t="s">
        <v>48</v>
      </c>
      <c r="T3" s="11"/>
      <c r="U3" s="11"/>
      <c r="V3" s="11"/>
      <c r="W3" s="11"/>
      <c r="X3" s="11"/>
      <c r="Y3" s="11"/>
    </row>
    <row r="4" spans="1:25" x14ac:dyDescent="0.25">
      <c r="A4" s="29"/>
      <c r="B4" s="44"/>
      <c r="C4" s="44"/>
      <c r="D4" s="44"/>
      <c r="E4" s="44"/>
      <c r="F4" s="44"/>
      <c r="G4" s="44"/>
      <c r="H4" s="44"/>
      <c r="I4" s="44"/>
      <c r="J4" s="29"/>
      <c r="K4" s="29"/>
      <c r="L4" s="29"/>
      <c r="M4" s="66"/>
      <c r="N4" s="29"/>
      <c r="O4" s="29"/>
      <c r="P4" s="29"/>
      <c r="Q4" s="29"/>
      <c r="R4" s="29"/>
      <c r="S4" s="11"/>
      <c r="T4" s="11"/>
      <c r="U4" s="11"/>
      <c r="V4" s="11"/>
      <c r="W4" s="11"/>
      <c r="X4" s="11"/>
      <c r="Y4" s="11"/>
    </row>
    <row r="5" spans="1:25" ht="49.5" customHeight="1" x14ac:dyDescent="0.25">
      <c r="A5" s="29"/>
      <c r="B5" s="44"/>
      <c r="C5" s="44"/>
      <c r="D5" s="44"/>
      <c r="E5" s="44"/>
      <c r="F5" s="44"/>
      <c r="G5" s="44"/>
      <c r="H5" s="44"/>
      <c r="I5" s="44"/>
      <c r="J5" s="29"/>
      <c r="K5" s="29"/>
      <c r="L5" s="29"/>
      <c r="M5" s="66"/>
      <c r="N5" s="29"/>
      <c r="O5" s="29"/>
      <c r="P5" s="29"/>
      <c r="Q5" s="29"/>
      <c r="R5" s="29"/>
      <c r="S5" s="11"/>
      <c r="T5" s="11"/>
      <c r="U5" s="11"/>
      <c r="V5" s="11"/>
      <c r="W5" s="11"/>
      <c r="X5" s="11"/>
      <c r="Y5" s="11"/>
    </row>
    <row r="6" spans="1:25" ht="15" customHeight="1" x14ac:dyDescent="0.25">
      <c r="A6" s="29">
        <v>1</v>
      </c>
      <c r="B6" s="63"/>
      <c r="C6" s="63"/>
      <c r="D6" s="63"/>
      <c r="E6" s="63"/>
      <c r="F6" s="63"/>
      <c r="G6" s="63"/>
      <c r="H6" s="63"/>
      <c r="I6" s="63"/>
      <c r="J6" s="30"/>
      <c r="K6" s="30"/>
      <c r="L6" s="31" t="s">
        <v>34</v>
      </c>
      <c r="M6" s="29" t="str">
        <f>IF(L6="Scopus/WoS Q1","1",IF(L6="Scopus/WoS Q2","0,75",IF(L6="Scopus/WoS Q3","0,5",IF(L6="Scopus/WoS Q4","0,15",IF(L6="ВАК","0,2",IF(L6="РИНЦ","0,05","0"))))))</f>
        <v>1</v>
      </c>
      <c r="N6" s="64">
        <f>IFERROR((75*M6)/J6,0)</f>
        <v>0</v>
      </c>
      <c r="O6" s="64"/>
      <c r="P6" s="65"/>
      <c r="Q6" s="43">
        <f>N6+N9+N12+N15+N18+N21+N24+N27+N30+N33+O41+O44+O47+O50+O53+O56+O59+O62+O65+O68+O76+O79+O82+O85+O88+O91+O94+O97+O100+O103+O111+O112+O113+O114+O115+O116+O117+O118+O119+O120+O125+O126+O127+O128+O129+O131+O130+O132+O133+O134+O140+O142+O144+O146+O148+O150+O152+O154+O156+O158</f>
        <v>0</v>
      </c>
      <c r="R6" s="43"/>
      <c r="S6" s="11"/>
      <c r="T6" s="11"/>
      <c r="U6" s="11"/>
      <c r="V6" s="11"/>
      <c r="W6" s="11"/>
      <c r="X6" s="11"/>
      <c r="Y6" s="11"/>
    </row>
    <row r="7" spans="1:25" ht="15" customHeight="1" x14ac:dyDescent="0.25">
      <c r="A7" s="29"/>
      <c r="B7" s="63"/>
      <c r="C7" s="63"/>
      <c r="D7" s="63"/>
      <c r="E7" s="63"/>
      <c r="F7" s="63"/>
      <c r="G7" s="63"/>
      <c r="H7" s="63"/>
      <c r="I7" s="63"/>
      <c r="J7" s="30"/>
      <c r="K7" s="30"/>
      <c r="L7" s="31"/>
      <c r="M7" s="29"/>
      <c r="N7" s="64"/>
      <c r="O7" s="64"/>
      <c r="P7" s="65"/>
      <c r="Q7" s="43"/>
      <c r="R7" s="43"/>
      <c r="S7" s="11"/>
      <c r="T7" s="11"/>
      <c r="U7" s="11"/>
      <c r="V7" s="11"/>
      <c r="W7" s="11"/>
      <c r="X7" s="11"/>
      <c r="Y7" s="11"/>
    </row>
    <row r="8" spans="1:25" ht="15" customHeight="1" x14ac:dyDescent="0.25">
      <c r="A8" s="29"/>
      <c r="B8" s="63"/>
      <c r="C8" s="63"/>
      <c r="D8" s="63"/>
      <c r="E8" s="63"/>
      <c r="F8" s="63"/>
      <c r="G8" s="63"/>
      <c r="H8" s="63"/>
      <c r="I8" s="63"/>
      <c r="J8" s="30"/>
      <c r="K8" s="30"/>
      <c r="L8" s="31"/>
      <c r="M8" s="29"/>
      <c r="N8" s="64"/>
      <c r="O8" s="64"/>
      <c r="P8" s="65"/>
      <c r="Q8" s="43"/>
      <c r="R8" s="43"/>
      <c r="S8" s="11" t="s">
        <v>49</v>
      </c>
      <c r="T8" s="11"/>
      <c r="U8" s="11"/>
      <c r="V8" s="11"/>
      <c r="W8" s="11"/>
      <c r="X8" s="11"/>
      <c r="Y8" s="11"/>
    </row>
    <row r="9" spans="1:25" ht="15" customHeight="1" x14ac:dyDescent="0.25">
      <c r="A9" s="29">
        <v>2</v>
      </c>
      <c r="B9" s="63"/>
      <c r="C9" s="63"/>
      <c r="D9" s="63"/>
      <c r="E9" s="63"/>
      <c r="F9" s="63"/>
      <c r="G9" s="63"/>
      <c r="H9" s="63"/>
      <c r="I9" s="63"/>
      <c r="J9" s="30"/>
      <c r="K9" s="30"/>
      <c r="L9" s="31" t="s">
        <v>35</v>
      </c>
      <c r="M9" s="29" t="str">
        <f>IF(L9="Scopus/WoS Q1","1",IF(L9="Scopus/WoS Q2","0,75",IF(L9="Scopus/WoS Q3","0,5",IF(L9="Scopus/WoS Q4","0,25",IF(L9="ВАК","0,2",IF(L9="РИНЦ","0,05","0"))))))</f>
        <v>0,75</v>
      </c>
      <c r="N9" s="64">
        <f t="shared" ref="N9" si="0">IFERROR((75*M9)/J9,0)</f>
        <v>0</v>
      </c>
      <c r="O9" s="64"/>
      <c r="P9" s="65"/>
      <c r="Q9" s="43"/>
      <c r="R9" s="43"/>
      <c r="S9" s="11"/>
      <c r="T9" s="11"/>
      <c r="U9" s="11"/>
      <c r="V9" s="11"/>
      <c r="W9" s="11"/>
      <c r="X9" s="11"/>
      <c r="Y9" s="11"/>
    </row>
    <row r="10" spans="1:25" ht="15" customHeight="1" x14ac:dyDescent="0.25">
      <c r="A10" s="29"/>
      <c r="B10" s="63"/>
      <c r="C10" s="63"/>
      <c r="D10" s="63"/>
      <c r="E10" s="63"/>
      <c r="F10" s="63"/>
      <c r="G10" s="63"/>
      <c r="H10" s="63"/>
      <c r="I10" s="63"/>
      <c r="J10" s="30"/>
      <c r="K10" s="30"/>
      <c r="L10" s="31"/>
      <c r="M10" s="29"/>
      <c r="N10" s="64"/>
      <c r="O10" s="64"/>
      <c r="P10" s="65"/>
      <c r="Q10" s="43"/>
      <c r="R10" s="43"/>
      <c r="S10" s="11"/>
      <c r="T10" s="11"/>
      <c r="U10" s="11"/>
      <c r="V10" s="11"/>
      <c r="W10" s="11"/>
      <c r="X10" s="11"/>
      <c r="Y10" s="11"/>
    </row>
    <row r="11" spans="1:25" ht="15" customHeight="1" x14ac:dyDescent="0.25">
      <c r="A11" s="29"/>
      <c r="B11" s="63"/>
      <c r="C11" s="63"/>
      <c r="D11" s="63"/>
      <c r="E11" s="63"/>
      <c r="F11" s="63"/>
      <c r="G11" s="63"/>
      <c r="H11" s="63"/>
      <c r="I11" s="63"/>
      <c r="J11" s="30"/>
      <c r="K11" s="30"/>
      <c r="L11" s="31"/>
      <c r="M11" s="29"/>
      <c r="N11" s="64"/>
      <c r="O11" s="64"/>
      <c r="P11" s="65"/>
      <c r="Q11" s="43"/>
      <c r="R11" s="43"/>
      <c r="S11" s="11"/>
      <c r="T11" s="11"/>
      <c r="U11" s="11"/>
      <c r="V11" s="11"/>
      <c r="W11" s="11"/>
      <c r="X11" s="11"/>
      <c r="Y11" s="11"/>
    </row>
    <row r="12" spans="1:25" ht="15" customHeight="1" x14ac:dyDescent="0.25">
      <c r="A12" s="29">
        <v>3</v>
      </c>
      <c r="B12" s="63"/>
      <c r="C12" s="63"/>
      <c r="D12" s="63"/>
      <c r="E12" s="63"/>
      <c r="F12" s="63"/>
      <c r="G12" s="63"/>
      <c r="H12" s="63"/>
      <c r="I12" s="63"/>
      <c r="J12" s="30"/>
      <c r="K12" s="30"/>
      <c r="L12" s="31"/>
      <c r="M12" s="29" t="str">
        <f t="shared" ref="M12" si="1">IF(L12="Scopus/WoS Q1","1",IF(L12="Scopus/WoS Q2","0,75",IF(L12="Scopus/WoS Q3","0,5",IF(L12="Scopus/WoS Q4","0,15",IF(L12="ВАК","0,2",IF(L12="РИНЦ","0,05","0"))))))</f>
        <v>0</v>
      </c>
      <c r="N12" s="64">
        <f t="shared" ref="N12" si="2">IFERROR((75*M12)/J12,0)</f>
        <v>0</v>
      </c>
      <c r="O12" s="64"/>
      <c r="P12" s="65"/>
      <c r="Q12" s="43"/>
      <c r="R12" s="43"/>
      <c r="S12" s="11"/>
      <c r="T12" s="11"/>
      <c r="U12" s="11"/>
      <c r="V12" s="11"/>
      <c r="W12" s="11"/>
      <c r="X12" s="11"/>
      <c r="Y12" s="11"/>
    </row>
    <row r="13" spans="1:25" ht="15" customHeight="1" x14ac:dyDescent="0.25">
      <c r="A13" s="29"/>
      <c r="B13" s="63"/>
      <c r="C13" s="63"/>
      <c r="D13" s="63"/>
      <c r="E13" s="63"/>
      <c r="F13" s="63"/>
      <c r="G13" s="63"/>
      <c r="H13" s="63"/>
      <c r="I13" s="63"/>
      <c r="J13" s="30"/>
      <c r="K13" s="30"/>
      <c r="L13" s="31"/>
      <c r="M13" s="29"/>
      <c r="N13" s="64"/>
      <c r="O13" s="64"/>
      <c r="P13" s="65"/>
      <c r="Q13" s="43"/>
      <c r="R13" s="43"/>
      <c r="S13" s="11"/>
      <c r="T13" s="11"/>
      <c r="U13" s="11"/>
      <c r="V13" s="11"/>
      <c r="W13" s="11"/>
      <c r="X13" s="11"/>
      <c r="Y13" s="11"/>
    </row>
    <row r="14" spans="1:25" ht="15" customHeight="1" x14ac:dyDescent="0.25">
      <c r="A14" s="29"/>
      <c r="B14" s="63"/>
      <c r="C14" s="63"/>
      <c r="D14" s="63"/>
      <c r="E14" s="63"/>
      <c r="F14" s="63"/>
      <c r="G14" s="63"/>
      <c r="H14" s="63"/>
      <c r="I14" s="63"/>
      <c r="J14" s="30"/>
      <c r="K14" s="30"/>
      <c r="L14" s="31"/>
      <c r="M14" s="29"/>
      <c r="N14" s="64"/>
      <c r="O14" s="64"/>
      <c r="P14" s="65"/>
      <c r="Q14" s="43"/>
      <c r="R14" s="43"/>
      <c r="S14" s="11"/>
      <c r="T14" s="11"/>
      <c r="U14" s="11"/>
      <c r="V14" s="11"/>
      <c r="W14" s="11"/>
      <c r="X14" s="11"/>
      <c r="Y14" s="11"/>
    </row>
    <row r="15" spans="1:25" ht="15" customHeight="1" x14ac:dyDescent="0.25">
      <c r="A15" s="29">
        <v>4</v>
      </c>
      <c r="B15" s="63"/>
      <c r="C15" s="63"/>
      <c r="D15" s="63"/>
      <c r="E15" s="63"/>
      <c r="F15" s="63"/>
      <c r="G15" s="63"/>
      <c r="H15" s="63"/>
      <c r="I15" s="63"/>
      <c r="J15" s="30"/>
      <c r="K15" s="30"/>
      <c r="L15" s="31"/>
      <c r="M15" s="29" t="str">
        <f t="shared" ref="M15" si="3">IF(L15="Scopus/WoS Q1","1",IF(L15="Scopus/WoS Q2","0,75",IF(L15="Scopus/WoS Q3","0,5",IF(L15="Scopus/WoS Q4","0,15",IF(L15="ВАК","0,2",IF(L15="РИНЦ","0,05","0"))))))</f>
        <v>0</v>
      </c>
      <c r="N15" s="64">
        <f t="shared" ref="N15" si="4">IFERROR((75*M15)/J15,0)</f>
        <v>0</v>
      </c>
      <c r="O15" s="64"/>
      <c r="P15" s="65"/>
      <c r="Q15" s="43"/>
      <c r="R15" s="43"/>
      <c r="S15" s="11" t="s">
        <v>50</v>
      </c>
      <c r="T15" s="11"/>
      <c r="U15" s="11"/>
      <c r="V15" s="11"/>
      <c r="W15" s="11"/>
      <c r="X15" s="11"/>
      <c r="Y15" s="11"/>
    </row>
    <row r="16" spans="1:25" ht="15" customHeight="1" x14ac:dyDescent="0.25">
      <c r="A16" s="29"/>
      <c r="B16" s="63"/>
      <c r="C16" s="63"/>
      <c r="D16" s="63"/>
      <c r="E16" s="63"/>
      <c r="F16" s="63"/>
      <c r="G16" s="63"/>
      <c r="H16" s="63"/>
      <c r="I16" s="63"/>
      <c r="J16" s="30"/>
      <c r="K16" s="30"/>
      <c r="L16" s="31"/>
      <c r="M16" s="29"/>
      <c r="N16" s="64"/>
      <c r="O16" s="64"/>
      <c r="P16" s="65"/>
      <c r="Q16" s="43"/>
      <c r="R16" s="43"/>
      <c r="S16" s="11"/>
      <c r="T16" s="11"/>
      <c r="U16" s="11"/>
      <c r="V16" s="11"/>
      <c r="W16" s="11"/>
      <c r="X16" s="11"/>
      <c r="Y16" s="11"/>
    </row>
    <row r="17" spans="1:25" ht="15" customHeight="1" x14ac:dyDescent="0.25">
      <c r="A17" s="29"/>
      <c r="B17" s="63"/>
      <c r="C17" s="63"/>
      <c r="D17" s="63"/>
      <c r="E17" s="63"/>
      <c r="F17" s="63"/>
      <c r="G17" s="63"/>
      <c r="H17" s="63"/>
      <c r="I17" s="63"/>
      <c r="J17" s="30"/>
      <c r="K17" s="30"/>
      <c r="L17" s="31"/>
      <c r="M17" s="29"/>
      <c r="N17" s="64"/>
      <c r="O17" s="64"/>
      <c r="P17" s="65"/>
      <c r="Q17" s="43"/>
      <c r="R17" s="43"/>
      <c r="S17" s="11"/>
      <c r="T17" s="11"/>
      <c r="U17" s="11"/>
      <c r="V17" s="11"/>
      <c r="W17" s="11"/>
      <c r="X17" s="11"/>
      <c r="Y17" s="11"/>
    </row>
    <row r="18" spans="1:25" ht="15" customHeight="1" x14ac:dyDescent="0.25">
      <c r="A18" s="29">
        <v>5</v>
      </c>
      <c r="B18" s="63"/>
      <c r="C18" s="63"/>
      <c r="D18" s="63"/>
      <c r="E18" s="63"/>
      <c r="F18" s="63"/>
      <c r="G18" s="63"/>
      <c r="H18" s="63"/>
      <c r="I18" s="63"/>
      <c r="J18" s="30"/>
      <c r="K18" s="30"/>
      <c r="L18" s="31"/>
      <c r="M18" s="29" t="str">
        <f t="shared" ref="M18" si="5">IF(L18="Scopus/WoS Q1","1",IF(L18="Scopus/WoS Q2","0,75",IF(L18="Scopus/WoS Q3","0,5",IF(L18="Scopus/WoS Q4","0,15",IF(L18="ВАК","0,2",IF(L18="РИНЦ","0,05","0"))))))</f>
        <v>0</v>
      </c>
      <c r="N18" s="64">
        <f t="shared" ref="N18" si="6">IFERROR((75*M18)/J18,0)</f>
        <v>0</v>
      </c>
      <c r="O18" s="64"/>
      <c r="P18" s="65"/>
      <c r="Q18" s="43"/>
      <c r="R18" s="43"/>
      <c r="S18" s="11"/>
      <c r="T18" s="11"/>
      <c r="U18" s="11"/>
      <c r="V18" s="11"/>
      <c r="W18" s="11"/>
      <c r="X18" s="11"/>
      <c r="Y18" s="11"/>
    </row>
    <row r="19" spans="1:25" ht="15" customHeight="1" x14ac:dyDescent="0.25">
      <c r="A19" s="29"/>
      <c r="B19" s="63"/>
      <c r="C19" s="63"/>
      <c r="D19" s="63"/>
      <c r="E19" s="63"/>
      <c r="F19" s="63"/>
      <c r="G19" s="63"/>
      <c r="H19" s="63"/>
      <c r="I19" s="63"/>
      <c r="J19" s="30"/>
      <c r="K19" s="30"/>
      <c r="L19" s="31"/>
      <c r="M19" s="29"/>
      <c r="N19" s="64"/>
      <c r="O19" s="64"/>
      <c r="P19" s="65"/>
      <c r="Q19" s="43"/>
      <c r="R19" s="43"/>
      <c r="S19" s="11"/>
      <c r="T19" s="11"/>
      <c r="U19" s="11"/>
      <c r="V19" s="11"/>
      <c r="W19" s="11"/>
      <c r="X19" s="11"/>
      <c r="Y19" s="11"/>
    </row>
    <row r="20" spans="1:25" ht="15" customHeight="1" x14ac:dyDescent="0.25">
      <c r="A20" s="29"/>
      <c r="B20" s="63"/>
      <c r="C20" s="63"/>
      <c r="D20" s="63"/>
      <c r="E20" s="63"/>
      <c r="F20" s="63"/>
      <c r="G20" s="63"/>
      <c r="H20" s="63"/>
      <c r="I20" s="63"/>
      <c r="J20" s="30"/>
      <c r="K20" s="30"/>
      <c r="L20" s="31"/>
      <c r="M20" s="29"/>
      <c r="N20" s="64"/>
      <c r="O20" s="64"/>
      <c r="P20" s="65"/>
      <c r="Q20" s="43"/>
      <c r="R20" s="43"/>
      <c r="S20" s="11"/>
      <c r="T20" s="11"/>
      <c r="U20" s="11"/>
      <c r="V20" s="11"/>
      <c r="W20" s="11"/>
      <c r="X20" s="11"/>
      <c r="Y20" s="11"/>
    </row>
    <row r="21" spans="1:25" ht="15" customHeight="1" x14ac:dyDescent="0.25">
      <c r="A21" s="29">
        <v>6</v>
      </c>
      <c r="B21" s="63"/>
      <c r="C21" s="63"/>
      <c r="D21" s="63"/>
      <c r="E21" s="63"/>
      <c r="F21" s="63"/>
      <c r="G21" s="63"/>
      <c r="H21" s="63"/>
      <c r="I21" s="63"/>
      <c r="J21" s="30"/>
      <c r="K21" s="30"/>
      <c r="L21" s="31"/>
      <c r="M21" s="29" t="str">
        <f>IF(L21="Scopus/WoS Q1","1",IF(L21="Scopus/WoS Q2","0,75",IF(L21="Scopus/WoS Q3","0,5",IF(L21="Scopus/WoS Q4","0,15",IF(L21="ВАК","0,15",IF(L21="РИНЦ","0,05","0"))))))</f>
        <v>0</v>
      </c>
      <c r="N21" s="64">
        <f t="shared" ref="N21" si="7">IFERROR((75*M21)/J21,0)</f>
        <v>0</v>
      </c>
      <c r="O21" s="64"/>
      <c r="P21" s="65"/>
      <c r="Q21" s="43"/>
      <c r="R21" s="43"/>
      <c r="S21" s="11" t="s">
        <v>51</v>
      </c>
      <c r="T21" s="11"/>
      <c r="U21" s="11"/>
      <c r="V21" s="11"/>
      <c r="W21" s="11"/>
      <c r="X21" s="11"/>
      <c r="Y21" s="11"/>
    </row>
    <row r="22" spans="1:25" ht="15" customHeight="1" x14ac:dyDescent="0.25">
      <c r="A22" s="29"/>
      <c r="B22" s="63"/>
      <c r="C22" s="63"/>
      <c r="D22" s="63"/>
      <c r="E22" s="63"/>
      <c r="F22" s="63"/>
      <c r="G22" s="63"/>
      <c r="H22" s="63"/>
      <c r="I22" s="63"/>
      <c r="J22" s="30"/>
      <c r="K22" s="30"/>
      <c r="L22" s="31"/>
      <c r="M22" s="29"/>
      <c r="N22" s="64"/>
      <c r="O22" s="64"/>
      <c r="P22" s="65"/>
      <c r="Q22" s="43"/>
      <c r="R22" s="43"/>
      <c r="S22" s="11"/>
      <c r="T22" s="11"/>
      <c r="U22" s="11"/>
      <c r="V22" s="11"/>
      <c r="W22" s="11"/>
      <c r="X22" s="11"/>
      <c r="Y22" s="11"/>
    </row>
    <row r="23" spans="1:25" ht="15" customHeight="1" x14ac:dyDescent="0.25">
      <c r="A23" s="29"/>
      <c r="B23" s="63"/>
      <c r="C23" s="63"/>
      <c r="D23" s="63"/>
      <c r="E23" s="63"/>
      <c r="F23" s="63"/>
      <c r="G23" s="63"/>
      <c r="H23" s="63"/>
      <c r="I23" s="63"/>
      <c r="J23" s="30"/>
      <c r="K23" s="30"/>
      <c r="L23" s="31"/>
      <c r="M23" s="29"/>
      <c r="N23" s="64"/>
      <c r="O23" s="64"/>
      <c r="P23" s="65"/>
      <c r="Q23" s="43"/>
      <c r="R23" s="43"/>
      <c r="S23" s="11"/>
      <c r="T23" s="11"/>
      <c r="U23" s="11"/>
      <c r="V23" s="11"/>
      <c r="W23" s="11"/>
      <c r="X23" s="11"/>
      <c r="Y23" s="11"/>
    </row>
    <row r="24" spans="1:25" ht="15" customHeight="1" x14ac:dyDescent="0.25">
      <c r="A24" s="29">
        <v>7</v>
      </c>
      <c r="B24" s="63"/>
      <c r="C24" s="63"/>
      <c r="D24" s="63"/>
      <c r="E24" s="63"/>
      <c r="F24" s="63"/>
      <c r="G24" s="63"/>
      <c r="H24" s="63"/>
      <c r="I24" s="63"/>
      <c r="J24" s="30"/>
      <c r="K24" s="30"/>
      <c r="L24" s="31"/>
      <c r="M24" s="29" t="str">
        <f t="shared" ref="M24" si="8">IF(L24="Scopus/WoS Q1","1",IF(L24="Scopus/WoS Q2","0,75",IF(L24="Scopus/WoS Q3","0,5",IF(L24="Scopus/WoS Q4","0,15",IF(L24="ВАК","0,2",IF(L24="РИНЦ","0,05","0"))))))</f>
        <v>0</v>
      </c>
      <c r="N24" s="64">
        <f t="shared" ref="N24" si="9">IFERROR((75*M24)/J24,0)</f>
        <v>0</v>
      </c>
      <c r="O24" s="64"/>
      <c r="P24" s="65"/>
      <c r="Q24" s="43"/>
      <c r="R24" s="43"/>
      <c r="S24" s="11"/>
      <c r="T24" s="11"/>
      <c r="U24" s="11"/>
      <c r="V24" s="11"/>
      <c r="W24" s="11"/>
      <c r="X24" s="11"/>
      <c r="Y24" s="11"/>
    </row>
    <row r="25" spans="1:25" ht="15" customHeight="1" x14ac:dyDescent="0.25">
      <c r="A25" s="29"/>
      <c r="B25" s="63"/>
      <c r="C25" s="63"/>
      <c r="D25" s="63"/>
      <c r="E25" s="63"/>
      <c r="F25" s="63"/>
      <c r="G25" s="63"/>
      <c r="H25" s="63"/>
      <c r="I25" s="63"/>
      <c r="J25" s="30"/>
      <c r="K25" s="30"/>
      <c r="L25" s="31"/>
      <c r="M25" s="29"/>
      <c r="N25" s="64"/>
      <c r="O25" s="64"/>
      <c r="P25" s="65"/>
      <c r="Q25" s="43"/>
      <c r="R25" s="43"/>
      <c r="S25" s="11"/>
      <c r="T25" s="11"/>
      <c r="U25" s="11"/>
      <c r="V25" s="11"/>
      <c r="W25" s="11"/>
      <c r="X25" s="11"/>
      <c r="Y25" s="11"/>
    </row>
    <row r="26" spans="1:25" ht="15" customHeight="1" x14ac:dyDescent="0.25">
      <c r="A26" s="29"/>
      <c r="B26" s="63"/>
      <c r="C26" s="63"/>
      <c r="D26" s="63"/>
      <c r="E26" s="63"/>
      <c r="F26" s="63"/>
      <c r="G26" s="63"/>
      <c r="H26" s="63"/>
      <c r="I26" s="63"/>
      <c r="J26" s="30"/>
      <c r="K26" s="30"/>
      <c r="L26" s="31"/>
      <c r="M26" s="29"/>
      <c r="N26" s="64"/>
      <c r="O26" s="64"/>
      <c r="P26" s="65"/>
      <c r="Q26" s="43"/>
      <c r="R26" s="43"/>
      <c r="S26" s="11"/>
      <c r="T26" s="11"/>
      <c r="U26" s="11"/>
      <c r="V26" s="11"/>
      <c r="W26" s="11"/>
      <c r="X26" s="11"/>
      <c r="Y26" s="11"/>
    </row>
    <row r="27" spans="1:25" ht="15" customHeight="1" x14ac:dyDescent="0.25">
      <c r="A27" s="29">
        <v>8</v>
      </c>
      <c r="B27" s="63"/>
      <c r="C27" s="63"/>
      <c r="D27" s="63"/>
      <c r="E27" s="63"/>
      <c r="F27" s="63"/>
      <c r="G27" s="63"/>
      <c r="H27" s="63"/>
      <c r="I27" s="63"/>
      <c r="J27" s="30"/>
      <c r="K27" s="30"/>
      <c r="L27" s="31"/>
      <c r="M27" s="29" t="str">
        <f t="shared" ref="M27" si="10">IF(L27="Scopus/WoS Q1","1",IF(L27="Scopus/WoS Q2","0,75",IF(L27="Scopus/WoS Q3","0,5",IF(L27="Scopus/WoS Q4","0,15",IF(L27="ВАК","0,2",IF(L27="РИНЦ","0,05","0"))))))</f>
        <v>0</v>
      </c>
      <c r="N27" s="64">
        <f t="shared" ref="N27" si="11">IFERROR((75*M27)/J27,0)</f>
        <v>0</v>
      </c>
      <c r="O27" s="64"/>
      <c r="P27" s="65"/>
      <c r="Q27" s="43"/>
      <c r="R27" s="43"/>
      <c r="S27" s="11"/>
      <c r="T27" s="11"/>
      <c r="U27" s="11"/>
      <c r="V27" s="11"/>
      <c r="W27" s="11"/>
      <c r="X27" s="11"/>
      <c r="Y27" s="11"/>
    </row>
    <row r="28" spans="1:25" ht="15" customHeight="1" x14ac:dyDescent="0.25">
      <c r="A28" s="29"/>
      <c r="B28" s="63"/>
      <c r="C28" s="63"/>
      <c r="D28" s="63"/>
      <c r="E28" s="63"/>
      <c r="F28" s="63"/>
      <c r="G28" s="63"/>
      <c r="H28" s="63"/>
      <c r="I28" s="63"/>
      <c r="J28" s="30"/>
      <c r="K28" s="30"/>
      <c r="L28" s="31"/>
      <c r="M28" s="29"/>
      <c r="N28" s="64"/>
      <c r="O28" s="64"/>
      <c r="P28" s="65"/>
      <c r="Q28" s="43"/>
      <c r="R28" s="43"/>
      <c r="S28" s="12" t="s">
        <v>55</v>
      </c>
      <c r="T28" s="13"/>
      <c r="U28" s="13"/>
      <c r="V28" s="13"/>
      <c r="W28" s="13"/>
      <c r="X28" s="13"/>
      <c r="Y28" s="14"/>
    </row>
    <row r="29" spans="1:25" ht="15" customHeight="1" x14ac:dyDescent="0.25">
      <c r="A29" s="29"/>
      <c r="B29" s="63"/>
      <c r="C29" s="63"/>
      <c r="D29" s="63"/>
      <c r="E29" s="63"/>
      <c r="F29" s="63"/>
      <c r="G29" s="63"/>
      <c r="H29" s="63"/>
      <c r="I29" s="63"/>
      <c r="J29" s="30"/>
      <c r="K29" s="30"/>
      <c r="L29" s="31"/>
      <c r="M29" s="29"/>
      <c r="N29" s="64"/>
      <c r="O29" s="64"/>
      <c r="P29" s="65"/>
      <c r="Q29" s="43"/>
      <c r="R29" s="43"/>
      <c r="S29" s="15"/>
      <c r="T29" s="16"/>
      <c r="U29" s="16"/>
      <c r="V29" s="16"/>
      <c r="W29" s="16"/>
      <c r="X29" s="16"/>
      <c r="Y29" s="17"/>
    </row>
    <row r="30" spans="1:25" ht="15" customHeight="1" x14ac:dyDescent="0.25">
      <c r="A30" s="29">
        <v>9</v>
      </c>
      <c r="B30" s="63"/>
      <c r="C30" s="63"/>
      <c r="D30" s="63"/>
      <c r="E30" s="63"/>
      <c r="F30" s="63"/>
      <c r="G30" s="63"/>
      <c r="H30" s="63"/>
      <c r="I30" s="63"/>
      <c r="J30" s="30"/>
      <c r="K30" s="30"/>
      <c r="L30" s="31"/>
      <c r="M30" s="29" t="str">
        <f t="shared" ref="M30" si="12">IF(L30="Scopus/WoS Q1","1",IF(L30="Scopus/WoS Q2","0,75",IF(L30="Scopus/WoS Q3","0,5",IF(L30="Scopus/WoS Q4","0,15",IF(L30="ВАК","0,2",IF(L30="РИНЦ","0,05","0"))))))</f>
        <v>0</v>
      </c>
      <c r="N30" s="64">
        <f t="shared" ref="N30" si="13">IFERROR((75*M30)/J30,0)</f>
        <v>0</v>
      </c>
      <c r="O30" s="64"/>
      <c r="P30" s="65"/>
      <c r="Q30" s="43"/>
      <c r="R30" s="43"/>
      <c r="S30" s="15"/>
      <c r="T30" s="16"/>
      <c r="U30" s="16"/>
      <c r="V30" s="16"/>
      <c r="W30" s="16"/>
      <c r="X30" s="16"/>
      <c r="Y30" s="17"/>
    </row>
    <row r="31" spans="1:25" ht="15" customHeight="1" x14ac:dyDescent="0.25">
      <c r="A31" s="29"/>
      <c r="B31" s="63"/>
      <c r="C31" s="63"/>
      <c r="D31" s="63"/>
      <c r="E31" s="63"/>
      <c r="F31" s="63"/>
      <c r="G31" s="63"/>
      <c r="H31" s="63"/>
      <c r="I31" s="63"/>
      <c r="J31" s="30"/>
      <c r="K31" s="30"/>
      <c r="L31" s="31"/>
      <c r="M31" s="29"/>
      <c r="N31" s="64"/>
      <c r="O31" s="64"/>
      <c r="P31" s="65"/>
      <c r="Q31" s="43"/>
      <c r="R31" s="43"/>
      <c r="S31" s="15"/>
      <c r="T31" s="16"/>
      <c r="U31" s="16"/>
      <c r="V31" s="16"/>
      <c r="W31" s="16"/>
      <c r="X31" s="16"/>
      <c r="Y31" s="17"/>
    </row>
    <row r="32" spans="1:25" ht="15" customHeight="1" x14ac:dyDescent="0.25">
      <c r="A32" s="29"/>
      <c r="B32" s="63"/>
      <c r="C32" s="63"/>
      <c r="D32" s="63"/>
      <c r="E32" s="63"/>
      <c r="F32" s="63"/>
      <c r="G32" s="63"/>
      <c r="H32" s="63"/>
      <c r="I32" s="63"/>
      <c r="J32" s="30"/>
      <c r="K32" s="30"/>
      <c r="L32" s="31"/>
      <c r="M32" s="29"/>
      <c r="N32" s="64"/>
      <c r="O32" s="64"/>
      <c r="P32" s="65"/>
      <c r="Q32" s="43"/>
      <c r="R32" s="43"/>
      <c r="S32" s="15"/>
      <c r="T32" s="16"/>
      <c r="U32" s="16"/>
      <c r="V32" s="16"/>
      <c r="W32" s="16"/>
      <c r="X32" s="16"/>
      <c r="Y32" s="17"/>
    </row>
    <row r="33" spans="1:25" ht="15" customHeight="1" x14ac:dyDescent="0.25">
      <c r="A33" s="29">
        <v>10</v>
      </c>
      <c r="B33" s="63"/>
      <c r="C33" s="63"/>
      <c r="D33" s="63"/>
      <c r="E33" s="63"/>
      <c r="F33" s="63"/>
      <c r="G33" s="63"/>
      <c r="H33" s="63"/>
      <c r="I33" s="63"/>
      <c r="J33" s="30"/>
      <c r="K33" s="30"/>
      <c r="L33" s="31"/>
      <c r="M33" s="29" t="str">
        <f t="shared" ref="M33" si="14">IF(L33="Scopus/WoS Q1","1",IF(L33="Scopus/WoS Q2","0,75",IF(L33="Scopus/WoS Q3","0,5",IF(L33="Scopus/WoS Q4","0,15",IF(L33="ВАК","0,2",IF(L33="РИНЦ","0,05","0"))))))</f>
        <v>0</v>
      </c>
      <c r="N33" s="64">
        <f t="shared" ref="N33" si="15">IFERROR((75*M33)/J33,0)</f>
        <v>0</v>
      </c>
      <c r="O33" s="64"/>
      <c r="P33" s="65"/>
      <c r="Q33" s="43"/>
      <c r="R33" s="43"/>
      <c r="S33" s="18"/>
      <c r="T33" s="19"/>
      <c r="U33" s="19"/>
      <c r="V33" s="19"/>
      <c r="W33" s="19"/>
      <c r="X33" s="19"/>
      <c r="Y33" s="20"/>
    </row>
    <row r="34" spans="1:25" ht="15" customHeight="1" x14ac:dyDescent="0.25">
      <c r="A34" s="29"/>
      <c r="B34" s="63"/>
      <c r="C34" s="63"/>
      <c r="D34" s="63"/>
      <c r="E34" s="63"/>
      <c r="F34" s="63"/>
      <c r="G34" s="63"/>
      <c r="H34" s="63"/>
      <c r="I34" s="63"/>
      <c r="J34" s="30"/>
      <c r="K34" s="30"/>
      <c r="L34" s="31"/>
      <c r="M34" s="29"/>
      <c r="N34" s="64"/>
      <c r="O34" s="64"/>
      <c r="P34" s="65"/>
      <c r="Q34" s="43"/>
      <c r="R34" s="43"/>
      <c r="S34" s="11" t="s">
        <v>52</v>
      </c>
      <c r="T34" s="11"/>
      <c r="U34" s="11"/>
      <c r="V34" s="11"/>
      <c r="W34" s="11"/>
      <c r="X34" s="11"/>
      <c r="Y34" s="11"/>
    </row>
    <row r="35" spans="1:25" ht="15" customHeight="1" x14ac:dyDescent="0.25">
      <c r="A35" s="29"/>
      <c r="B35" s="63"/>
      <c r="C35" s="63"/>
      <c r="D35" s="63"/>
      <c r="E35" s="63"/>
      <c r="F35" s="63"/>
      <c r="G35" s="63"/>
      <c r="H35" s="63"/>
      <c r="I35" s="63"/>
      <c r="J35" s="30"/>
      <c r="K35" s="30"/>
      <c r="L35" s="31"/>
      <c r="M35" s="29"/>
      <c r="N35" s="64"/>
      <c r="O35" s="64"/>
      <c r="P35" s="65"/>
      <c r="Q35" s="43"/>
      <c r="R35" s="43"/>
      <c r="S35" s="11"/>
      <c r="T35" s="11"/>
      <c r="U35" s="11"/>
      <c r="V35" s="11"/>
      <c r="W35" s="11"/>
      <c r="X35" s="11"/>
      <c r="Y35" s="11"/>
    </row>
    <row r="36" spans="1:25" ht="1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3"/>
      <c r="R36" s="43"/>
      <c r="S36" s="11"/>
      <c r="T36" s="11"/>
      <c r="U36" s="11"/>
      <c r="V36" s="11"/>
      <c r="W36" s="11"/>
      <c r="X36" s="11"/>
      <c r="Y36" s="11"/>
    </row>
    <row r="37" spans="1:25" ht="18.75" customHeight="1" x14ac:dyDescent="0.25">
      <c r="A37" s="45" t="s">
        <v>41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6"/>
      <c r="Q37" s="43"/>
      <c r="R37" s="43"/>
      <c r="S37" s="11"/>
      <c r="T37" s="11"/>
      <c r="U37" s="11"/>
      <c r="V37" s="11"/>
      <c r="W37" s="11"/>
      <c r="X37" s="11"/>
      <c r="Y37" s="11"/>
    </row>
    <row r="38" spans="1:25" ht="15" customHeight="1" x14ac:dyDescent="0.25">
      <c r="A38" s="29" t="s">
        <v>2</v>
      </c>
      <c r="B38" s="66" t="s">
        <v>6</v>
      </c>
      <c r="C38" s="66"/>
      <c r="D38" s="66"/>
      <c r="E38" s="66"/>
      <c r="F38" s="66"/>
      <c r="G38" s="66"/>
      <c r="H38" s="66"/>
      <c r="I38" s="66"/>
      <c r="J38" s="29" t="s">
        <v>4</v>
      </c>
      <c r="K38" s="29"/>
      <c r="L38" s="29"/>
      <c r="M38" s="29" t="s">
        <v>47</v>
      </c>
      <c r="N38" s="29" t="s">
        <v>7</v>
      </c>
      <c r="O38" s="29" t="s">
        <v>5</v>
      </c>
      <c r="P38" s="62"/>
      <c r="Q38" s="43"/>
      <c r="R38" s="43"/>
      <c r="S38" s="11"/>
      <c r="T38" s="11"/>
      <c r="U38" s="11"/>
      <c r="V38" s="11"/>
      <c r="W38" s="11"/>
      <c r="X38" s="11"/>
      <c r="Y38" s="11"/>
    </row>
    <row r="39" spans="1:25" ht="15" customHeight="1" x14ac:dyDescent="0.25">
      <c r="A39" s="29"/>
      <c r="B39" s="66"/>
      <c r="C39" s="66"/>
      <c r="D39" s="66"/>
      <c r="E39" s="66"/>
      <c r="F39" s="66"/>
      <c r="G39" s="66"/>
      <c r="H39" s="66"/>
      <c r="I39" s="66"/>
      <c r="J39" s="29"/>
      <c r="K39" s="29"/>
      <c r="L39" s="29"/>
      <c r="M39" s="29"/>
      <c r="N39" s="29"/>
      <c r="O39" s="29"/>
      <c r="P39" s="62"/>
      <c r="Q39" s="43"/>
      <c r="R39" s="43"/>
      <c r="S39" s="11"/>
      <c r="T39" s="11"/>
      <c r="U39" s="11"/>
      <c r="V39" s="11"/>
      <c r="W39" s="11"/>
      <c r="X39" s="11"/>
      <c r="Y39" s="11"/>
    </row>
    <row r="40" spans="1:25" ht="15" customHeight="1" x14ac:dyDescent="0.25">
      <c r="A40" s="29"/>
      <c r="B40" s="66"/>
      <c r="C40" s="66"/>
      <c r="D40" s="66"/>
      <c r="E40" s="66"/>
      <c r="F40" s="66"/>
      <c r="G40" s="66"/>
      <c r="H40" s="66"/>
      <c r="I40" s="66"/>
      <c r="J40" s="29"/>
      <c r="K40" s="29"/>
      <c r="L40" s="29"/>
      <c r="M40" s="29"/>
      <c r="N40" s="29"/>
      <c r="O40" s="29"/>
      <c r="P40" s="62"/>
      <c r="Q40" s="43"/>
      <c r="R40" s="43"/>
      <c r="S40" s="21" t="s">
        <v>53</v>
      </c>
      <c r="T40" s="21"/>
      <c r="U40" s="21"/>
      <c r="V40" s="21"/>
      <c r="W40" s="21"/>
      <c r="X40" s="21"/>
      <c r="Y40" s="21"/>
    </row>
    <row r="41" spans="1:25" ht="15" customHeight="1" x14ac:dyDescent="0.25">
      <c r="A41" s="41">
        <v>1</v>
      </c>
      <c r="B41" s="32"/>
      <c r="C41" s="33"/>
      <c r="D41" s="33"/>
      <c r="E41" s="33"/>
      <c r="F41" s="33"/>
      <c r="G41" s="33"/>
      <c r="H41" s="33"/>
      <c r="I41" s="34"/>
      <c r="J41" s="67" t="s">
        <v>10</v>
      </c>
      <c r="K41" s="68"/>
      <c r="L41" s="69"/>
      <c r="M41" s="30">
        <v>0</v>
      </c>
      <c r="N41" s="29" t="str">
        <f>IF(J41="Scopus/Wos","1,5",IF(J41="Межд.англ.яз","0,75",IF(J41="Межд.Или_Всеросс.русск.Яз","0,45","0")))</f>
        <v>0,45</v>
      </c>
      <c r="O41" s="29" t="str">
        <f>IFERROR((10*N41)/M41,"0")</f>
        <v>0</v>
      </c>
      <c r="P41" s="62"/>
      <c r="Q41" s="43"/>
      <c r="R41" s="43"/>
      <c r="S41" s="21"/>
      <c r="T41" s="21"/>
      <c r="U41" s="21"/>
      <c r="V41" s="21"/>
      <c r="W41" s="21"/>
      <c r="X41" s="21"/>
      <c r="Y41" s="21"/>
    </row>
    <row r="42" spans="1:25" ht="15" customHeight="1" x14ac:dyDescent="0.25">
      <c r="A42" s="29"/>
      <c r="B42" s="35"/>
      <c r="C42" s="36"/>
      <c r="D42" s="36"/>
      <c r="E42" s="36"/>
      <c r="F42" s="36"/>
      <c r="G42" s="36"/>
      <c r="H42" s="36"/>
      <c r="I42" s="37"/>
      <c r="J42" s="70"/>
      <c r="K42" s="71"/>
      <c r="L42" s="72"/>
      <c r="M42" s="30"/>
      <c r="N42" s="29"/>
      <c r="O42" s="29"/>
      <c r="P42" s="62"/>
      <c r="Q42" s="43"/>
      <c r="R42" s="43"/>
      <c r="S42" s="21"/>
      <c r="T42" s="21"/>
      <c r="U42" s="21"/>
      <c r="V42" s="21"/>
      <c r="W42" s="21"/>
      <c r="X42" s="21"/>
      <c r="Y42" s="21"/>
    </row>
    <row r="43" spans="1:25" ht="51.75" customHeight="1" x14ac:dyDescent="0.25">
      <c r="A43" s="29"/>
      <c r="B43" s="38"/>
      <c r="C43" s="39"/>
      <c r="D43" s="39"/>
      <c r="E43" s="39"/>
      <c r="F43" s="39"/>
      <c r="G43" s="39"/>
      <c r="H43" s="39"/>
      <c r="I43" s="40"/>
      <c r="J43" s="73"/>
      <c r="K43" s="74"/>
      <c r="L43" s="75"/>
      <c r="M43" s="30"/>
      <c r="N43" s="29"/>
      <c r="O43" s="29"/>
      <c r="P43" s="62"/>
      <c r="Q43" s="43"/>
      <c r="R43" s="43"/>
      <c r="S43" s="21"/>
      <c r="T43" s="21"/>
      <c r="U43" s="21"/>
      <c r="V43" s="21"/>
      <c r="W43" s="21"/>
      <c r="X43" s="21"/>
      <c r="Y43" s="21"/>
    </row>
    <row r="44" spans="1:25" ht="15" customHeight="1" x14ac:dyDescent="0.25">
      <c r="A44" s="29">
        <v>2</v>
      </c>
      <c r="B44" s="32"/>
      <c r="C44" s="33"/>
      <c r="D44" s="33"/>
      <c r="E44" s="33"/>
      <c r="F44" s="33"/>
      <c r="G44" s="33"/>
      <c r="H44" s="33"/>
      <c r="I44" s="34"/>
      <c r="J44" s="30"/>
      <c r="K44" s="30"/>
      <c r="L44" s="30"/>
      <c r="M44" s="30"/>
      <c r="N44" s="29" t="str">
        <f t="shared" ref="N44" si="16">IF(J44="Scopus/Wos","1,5",IF(J44="Межд.англ.яз","0,75",IF(J44="Межд.Или_Всеросс.русск.Яз","0,45","0")))</f>
        <v>0</v>
      </c>
      <c r="O44" s="29" t="str">
        <f t="shared" ref="O44" si="17">IFERROR((10*N44)/M44,"0")</f>
        <v>0</v>
      </c>
      <c r="P44" s="62"/>
      <c r="Q44" s="43"/>
      <c r="R44" s="43"/>
      <c r="S44" s="21"/>
      <c r="T44" s="21"/>
      <c r="U44" s="21"/>
      <c r="V44" s="21"/>
      <c r="W44" s="21"/>
      <c r="X44" s="21"/>
      <c r="Y44" s="21"/>
    </row>
    <row r="45" spans="1:25" ht="15" customHeight="1" x14ac:dyDescent="0.25">
      <c r="A45" s="29"/>
      <c r="B45" s="35"/>
      <c r="C45" s="36"/>
      <c r="D45" s="36"/>
      <c r="E45" s="36"/>
      <c r="F45" s="36"/>
      <c r="G45" s="36"/>
      <c r="H45" s="36"/>
      <c r="I45" s="37"/>
      <c r="J45" s="30"/>
      <c r="K45" s="30"/>
      <c r="L45" s="30"/>
      <c r="M45" s="30"/>
      <c r="N45" s="29"/>
      <c r="O45" s="29"/>
      <c r="P45" s="62"/>
      <c r="Q45" s="43"/>
      <c r="R45" s="43"/>
      <c r="S45" s="21"/>
      <c r="T45" s="21"/>
      <c r="U45" s="21"/>
      <c r="V45" s="21"/>
      <c r="W45" s="21"/>
      <c r="X45" s="21"/>
      <c r="Y45" s="21"/>
    </row>
    <row r="46" spans="1:25" ht="15" customHeight="1" x14ac:dyDescent="0.25">
      <c r="A46" s="29"/>
      <c r="B46" s="38"/>
      <c r="C46" s="39"/>
      <c r="D46" s="39"/>
      <c r="E46" s="39"/>
      <c r="F46" s="39"/>
      <c r="G46" s="39"/>
      <c r="H46" s="39"/>
      <c r="I46" s="40"/>
      <c r="J46" s="30"/>
      <c r="K46" s="30"/>
      <c r="L46" s="30"/>
      <c r="M46" s="30"/>
      <c r="N46" s="29"/>
      <c r="O46" s="29"/>
      <c r="P46" s="62"/>
      <c r="Q46" s="43"/>
      <c r="R46" s="43"/>
      <c r="S46" s="21"/>
      <c r="T46" s="21"/>
      <c r="U46" s="21"/>
      <c r="V46" s="21"/>
      <c r="W46" s="21"/>
      <c r="X46" s="21"/>
      <c r="Y46" s="21"/>
    </row>
    <row r="47" spans="1:25" ht="15" customHeight="1" x14ac:dyDescent="0.25">
      <c r="A47" s="29">
        <v>3</v>
      </c>
      <c r="B47" s="32"/>
      <c r="C47" s="33"/>
      <c r="D47" s="33"/>
      <c r="E47" s="33"/>
      <c r="F47" s="33"/>
      <c r="G47" s="33"/>
      <c r="H47" s="33"/>
      <c r="I47" s="34"/>
      <c r="J47" s="30"/>
      <c r="K47" s="30"/>
      <c r="L47" s="30"/>
      <c r="M47" s="30"/>
      <c r="N47" s="29" t="str">
        <f t="shared" ref="N47" si="18">IF(J47="Scopus/Wos","1,5",IF(J47="Межд.англ.яз","0,75",IF(J47="Межд.Или_Всеросс.русск.Яз","0,45","0")))</f>
        <v>0</v>
      </c>
      <c r="O47" s="29" t="str">
        <f t="shared" ref="O47" si="19">IFERROR((10*N47)/M47,"0")</f>
        <v>0</v>
      </c>
      <c r="P47" s="62"/>
      <c r="Q47" s="43"/>
      <c r="R47" s="43"/>
      <c r="S47" s="21"/>
      <c r="T47" s="21"/>
      <c r="U47" s="21"/>
      <c r="V47" s="21"/>
      <c r="W47" s="21"/>
      <c r="X47" s="21"/>
      <c r="Y47" s="21"/>
    </row>
    <row r="48" spans="1:25" ht="15" customHeight="1" x14ac:dyDescent="0.25">
      <c r="A48" s="29"/>
      <c r="B48" s="35"/>
      <c r="C48" s="36"/>
      <c r="D48" s="36"/>
      <c r="E48" s="36"/>
      <c r="F48" s="36"/>
      <c r="G48" s="36"/>
      <c r="H48" s="36"/>
      <c r="I48" s="37"/>
      <c r="J48" s="30"/>
      <c r="K48" s="30"/>
      <c r="L48" s="30"/>
      <c r="M48" s="30"/>
      <c r="N48" s="29"/>
      <c r="O48" s="29"/>
      <c r="P48" s="62"/>
      <c r="Q48" s="43"/>
      <c r="R48" s="43"/>
      <c r="S48" s="21"/>
      <c r="T48" s="21"/>
      <c r="U48" s="21"/>
      <c r="V48" s="21"/>
      <c r="W48" s="21"/>
      <c r="X48" s="21"/>
      <c r="Y48" s="21"/>
    </row>
    <row r="49" spans="1:25" ht="15" customHeight="1" x14ac:dyDescent="0.25">
      <c r="A49" s="29"/>
      <c r="B49" s="38"/>
      <c r="C49" s="39"/>
      <c r="D49" s="39"/>
      <c r="E49" s="39"/>
      <c r="F49" s="39"/>
      <c r="G49" s="39"/>
      <c r="H49" s="39"/>
      <c r="I49" s="40"/>
      <c r="J49" s="30"/>
      <c r="K49" s="30"/>
      <c r="L49" s="30"/>
      <c r="M49" s="30"/>
      <c r="N49" s="29"/>
      <c r="O49" s="29"/>
      <c r="P49" s="62"/>
      <c r="Q49" s="43"/>
      <c r="R49" s="43"/>
      <c r="S49" s="5"/>
      <c r="T49" s="5"/>
      <c r="U49" s="6"/>
      <c r="V49" s="6"/>
      <c r="W49" s="6"/>
      <c r="X49" s="6"/>
      <c r="Y49" s="6"/>
    </row>
    <row r="50" spans="1:25" ht="15" customHeight="1" x14ac:dyDescent="0.25">
      <c r="A50" s="29">
        <v>4</v>
      </c>
      <c r="B50" s="32"/>
      <c r="C50" s="33"/>
      <c r="D50" s="33"/>
      <c r="E50" s="33"/>
      <c r="F50" s="33"/>
      <c r="G50" s="33"/>
      <c r="H50" s="33"/>
      <c r="I50" s="34"/>
      <c r="J50" s="30"/>
      <c r="K50" s="30"/>
      <c r="L50" s="30"/>
      <c r="M50" s="30"/>
      <c r="N50" s="29" t="str">
        <f t="shared" ref="N50" si="20">IF(J50="Scopus/Wos","1,5",IF(J50="Межд.англ.яз","0,75",IF(J50="Межд.Или_Всеросс.русск.Яз","0,45","0")))</f>
        <v>0</v>
      </c>
      <c r="O50" s="29" t="str">
        <f t="shared" ref="O50" si="21">IFERROR((10*N50)/M50,"0")</f>
        <v>0</v>
      </c>
      <c r="P50" s="62"/>
      <c r="Q50" s="43"/>
      <c r="R50" s="43"/>
      <c r="S50" s="5"/>
      <c r="T50" s="5"/>
      <c r="U50" s="6"/>
      <c r="V50" s="6"/>
      <c r="W50" s="6"/>
      <c r="X50" s="6"/>
      <c r="Y50" s="6"/>
    </row>
    <row r="51" spans="1:25" ht="15" customHeight="1" x14ac:dyDescent="0.25">
      <c r="A51" s="29"/>
      <c r="B51" s="35"/>
      <c r="C51" s="36"/>
      <c r="D51" s="36"/>
      <c r="E51" s="36"/>
      <c r="F51" s="36"/>
      <c r="G51" s="36"/>
      <c r="H51" s="36"/>
      <c r="I51" s="37"/>
      <c r="J51" s="30"/>
      <c r="K51" s="30"/>
      <c r="L51" s="30"/>
      <c r="M51" s="30"/>
      <c r="N51" s="29"/>
      <c r="O51" s="29"/>
      <c r="P51" s="62"/>
      <c r="Q51" s="43"/>
      <c r="R51" s="43"/>
      <c r="S51" s="5"/>
      <c r="T51" s="5"/>
      <c r="U51" s="6"/>
      <c r="V51" s="6"/>
      <c r="W51" s="6"/>
      <c r="X51" s="6"/>
      <c r="Y51" s="6"/>
    </row>
    <row r="52" spans="1:25" ht="15" customHeight="1" x14ac:dyDescent="0.25">
      <c r="A52" s="29"/>
      <c r="B52" s="38"/>
      <c r="C52" s="39"/>
      <c r="D52" s="39"/>
      <c r="E52" s="39"/>
      <c r="F52" s="39"/>
      <c r="G52" s="39"/>
      <c r="H52" s="39"/>
      <c r="I52" s="40"/>
      <c r="J52" s="30"/>
      <c r="K52" s="30"/>
      <c r="L52" s="30"/>
      <c r="M52" s="30"/>
      <c r="N52" s="29"/>
      <c r="O52" s="29"/>
      <c r="P52" s="62"/>
      <c r="Q52" s="43"/>
      <c r="R52" s="43"/>
      <c r="S52" s="5"/>
      <c r="T52" s="5"/>
      <c r="U52" s="6"/>
      <c r="V52" s="6"/>
      <c r="W52" s="6"/>
      <c r="X52" s="6"/>
      <c r="Y52" s="6"/>
    </row>
    <row r="53" spans="1:25" ht="15" customHeight="1" x14ac:dyDescent="0.25">
      <c r="A53" s="29">
        <v>5</v>
      </c>
      <c r="B53" s="32"/>
      <c r="C53" s="33"/>
      <c r="D53" s="33"/>
      <c r="E53" s="33"/>
      <c r="F53" s="33"/>
      <c r="G53" s="33"/>
      <c r="H53" s="33"/>
      <c r="I53" s="34"/>
      <c r="J53" s="30"/>
      <c r="K53" s="30"/>
      <c r="L53" s="30"/>
      <c r="M53" s="30"/>
      <c r="N53" s="29" t="str">
        <f t="shared" ref="N53" si="22">IF(J53="Scopus/Wos","1,5",IF(J53="Межд.англ.яз","0,75",IF(J53="Межд.Или_Всеросс.русск.Яз","0,45","0")))</f>
        <v>0</v>
      </c>
      <c r="O53" s="29" t="str">
        <f t="shared" ref="O53" si="23">IFERROR((10*N53)/M53,"0")</f>
        <v>0</v>
      </c>
      <c r="P53" s="62"/>
      <c r="Q53" s="43"/>
      <c r="R53" s="43"/>
      <c r="S53" s="5"/>
      <c r="T53" s="5"/>
      <c r="U53" s="6"/>
      <c r="V53" s="6"/>
      <c r="W53" s="6"/>
      <c r="X53" s="6"/>
      <c r="Y53" s="6"/>
    </row>
    <row r="54" spans="1:25" ht="15" customHeight="1" x14ac:dyDescent="0.25">
      <c r="A54" s="29"/>
      <c r="B54" s="35"/>
      <c r="C54" s="36"/>
      <c r="D54" s="36"/>
      <c r="E54" s="36"/>
      <c r="F54" s="36"/>
      <c r="G54" s="36"/>
      <c r="H54" s="36"/>
      <c r="I54" s="37"/>
      <c r="J54" s="30"/>
      <c r="K54" s="30"/>
      <c r="L54" s="30"/>
      <c r="M54" s="30"/>
      <c r="N54" s="29"/>
      <c r="O54" s="29"/>
      <c r="P54" s="62"/>
      <c r="Q54" s="43"/>
      <c r="R54" s="43"/>
      <c r="S54" s="5"/>
      <c r="T54" s="5"/>
      <c r="U54" s="6"/>
      <c r="V54" s="6"/>
      <c r="W54" s="6"/>
      <c r="X54" s="6"/>
      <c r="Y54" s="6"/>
    </row>
    <row r="55" spans="1:25" ht="15" customHeight="1" x14ac:dyDescent="0.25">
      <c r="A55" s="29"/>
      <c r="B55" s="38"/>
      <c r="C55" s="39"/>
      <c r="D55" s="39"/>
      <c r="E55" s="39"/>
      <c r="F55" s="39"/>
      <c r="G55" s="39"/>
      <c r="H55" s="39"/>
      <c r="I55" s="40"/>
      <c r="J55" s="30"/>
      <c r="K55" s="30"/>
      <c r="L55" s="30"/>
      <c r="M55" s="30"/>
      <c r="N55" s="29"/>
      <c r="O55" s="29"/>
      <c r="P55" s="62"/>
      <c r="Q55" s="43"/>
      <c r="R55" s="43"/>
      <c r="S55" s="5"/>
      <c r="T55" s="5"/>
      <c r="U55" s="6"/>
      <c r="V55" s="6"/>
      <c r="W55" s="6"/>
      <c r="X55" s="6"/>
      <c r="Y55" s="6"/>
    </row>
    <row r="56" spans="1:25" ht="15" customHeight="1" x14ac:dyDescent="0.25">
      <c r="A56" s="29">
        <v>6</v>
      </c>
      <c r="B56" s="32"/>
      <c r="C56" s="33"/>
      <c r="D56" s="33"/>
      <c r="E56" s="33"/>
      <c r="F56" s="33"/>
      <c r="G56" s="33"/>
      <c r="H56" s="33"/>
      <c r="I56" s="34"/>
      <c r="J56" s="30"/>
      <c r="K56" s="30"/>
      <c r="L56" s="30"/>
      <c r="M56" s="30"/>
      <c r="N56" s="29" t="str">
        <f t="shared" ref="N56" si="24">IF(J56="Scopus/Wos","1,5",IF(J56="Межд.англ.яз","0,75",IF(J56="Межд.Или_Всеросс.русск.Яз","0,45","0")))</f>
        <v>0</v>
      </c>
      <c r="O56" s="29" t="str">
        <f t="shared" ref="O56" si="25">IFERROR((10*N56)/M56,"0")</f>
        <v>0</v>
      </c>
      <c r="P56" s="62"/>
      <c r="Q56" s="43"/>
      <c r="R56" s="43"/>
      <c r="S56" s="5"/>
      <c r="T56" s="5"/>
      <c r="U56" s="6"/>
      <c r="V56" s="6"/>
      <c r="W56" s="6"/>
      <c r="X56" s="6"/>
      <c r="Y56" s="6"/>
    </row>
    <row r="57" spans="1:25" ht="15" customHeight="1" x14ac:dyDescent="0.25">
      <c r="A57" s="29"/>
      <c r="B57" s="35"/>
      <c r="C57" s="36"/>
      <c r="D57" s="36"/>
      <c r="E57" s="36"/>
      <c r="F57" s="36"/>
      <c r="G57" s="36"/>
      <c r="H57" s="36"/>
      <c r="I57" s="37"/>
      <c r="J57" s="30"/>
      <c r="K57" s="30"/>
      <c r="L57" s="30"/>
      <c r="M57" s="30"/>
      <c r="N57" s="29"/>
      <c r="O57" s="29"/>
      <c r="P57" s="62"/>
      <c r="Q57" s="43"/>
      <c r="R57" s="43"/>
      <c r="S57" s="5"/>
      <c r="T57" s="5"/>
      <c r="U57" s="6"/>
      <c r="V57" s="6"/>
      <c r="W57" s="6"/>
      <c r="X57" s="6"/>
      <c r="Y57" s="6"/>
    </row>
    <row r="58" spans="1:25" ht="15" customHeight="1" x14ac:dyDescent="0.25">
      <c r="A58" s="29"/>
      <c r="B58" s="38"/>
      <c r="C58" s="39"/>
      <c r="D58" s="39"/>
      <c r="E58" s="39"/>
      <c r="F58" s="39"/>
      <c r="G58" s="39"/>
      <c r="H58" s="39"/>
      <c r="I58" s="40"/>
      <c r="J58" s="30"/>
      <c r="K58" s="30"/>
      <c r="L58" s="30"/>
      <c r="M58" s="30"/>
      <c r="N58" s="29"/>
      <c r="O58" s="29"/>
      <c r="P58" s="62"/>
      <c r="Q58" s="43"/>
      <c r="R58" s="43"/>
      <c r="S58" s="5"/>
      <c r="T58" s="5"/>
      <c r="U58" s="6"/>
      <c r="V58" s="6"/>
      <c r="W58" s="6"/>
      <c r="X58" s="6"/>
      <c r="Y58" s="6"/>
    </row>
    <row r="59" spans="1:25" ht="15" customHeight="1" x14ac:dyDescent="0.25">
      <c r="A59" s="29">
        <v>7</v>
      </c>
      <c r="B59" s="42"/>
      <c r="C59" s="42"/>
      <c r="D59" s="42"/>
      <c r="E59" s="42"/>
      <c r="F59" s="42"/>
      <c r="G59" s="42"/>
      <c r="H59" s="42"/>
      <c r="I59" s="42"/>
      <c r="J59" s="30"/>
      <c r="K59" s="30"/>
      <c r="L59" s="30"/>
      <c r="M59" s="30"/>
      <c r="N59" s="29" t="str">
        <f t="shared" ref="N59" si="26">IF(J59="Scopus/Wos","1,5",IF(J59="Межд.англ.яз","0,75",IF(J59="Межд.Или_Всеросс.русск.Яз","0,45","0")))</f>
        <v>0</v>
      </c>
      <c r="O59" s="29" t="str">
        <f t="shared" ref="O59" si="27">IFERROR((10*N59)/M59,"0")</f>
        <v>0</v>
      </c>
      <c r="P59" s="62"/>
      <c r="Q59" s="43"/>
      <c r="R59" s="43"/>
      <c r="S59" s="5"/>
      <c r="T59" s="5"/>
      <c r="U59" s="6"/>
      <c r="V59" s="6"/>
      <c r="W59" s="6"/>
      <c r="X59" s="6"/>
      <c r="Y59" s="6"/>
    </row>
    <row r="60" spans="1:25" ht="15" customHeight="1" x14ac:dyDescent="0.25">
      <c r="A60" s="29"/>
      <c r="B60" s="42"/>
      <c r="C60" s="42"/>
      <c r="D60" s="42"/>
      <c r="E60" s="42"/>
      <c r="F60" s="42"/>
      <c r="G60" s="42"/>
      <c r="H60" s="42"/>
      <c r="I60" s="42"/>
      <c r="J60" s="30"/>
      <c r="K60" s="30"/>
      <c r="L60" s="30"/>
      <c r="M60" s="30"/>
      <c r="N60" s="29"/>
      <c r="O60" s="29"/>
      <c r="P60" s="62"/>
      <c r="Q60" s="43"/>
      <c r="R60" s="43"/>
      <c r="S60" s="5"/>
      <c r="T60" s="5"/>
      <c r="U60" s="6"/>
      <c r="V60" s="6"/>
      <c r="W60" s="6"/>
      <c r="X60" s="6"/>
      <c r="Y60" s="6"/>
    </row>
    <row r="61" spans="1:25" ht="15" customHeight="1" x14ac:dyDescent="0.25">
      <c r="A61" s="29"/>
      <c r="B61" s="42"/>
      <c r="C61" s="42"/>
      <c r="D61" s="42"/>
      <c r="E61" s="42"/>
      <c r="F61" s="42"/>
      <c r="G61" s="42"/>
      <c r="H61" s="42"/>
      <c r="I61" s="42"/>
      <c r="J61" s="30"/>
      <c r="K61" s="30"/>
      <c r="L61" s="30"/>
      <c r="M61" s="30"/>
      <c r="N61" s="29"/>
      <c r="O61" s="29"/>
      <c r="P61" s="62"/>
      <c r="Q61" s="43"/>
      <c r="R61" s="43"/>
      <c r="S61" s="5"/>
      <c r="T61" s="5"/>
      <c r="U61" s="6"/>
      <c r="V61" s="6"/>
      <c r="W61" s="6"/>
      <c r="X61" s="6"/>
      <c r="Y61" s="6"/>
    </row>
    <row r="62" spans="1:25" ht="15" customHeight="1" x14ac:dyDescent="0.25">
      <c r="A62" s="29">
        <v>8</v>
      </c>
      <c r="B62" s="42"/>
      <c r="C62" s="42"/>
      <c r="D62" s="42"/>
      <c r="E62" s="42"/>
      <c r="F62" s="42"/>
      <c r="G62" s="42"/>
      <c r="H62" s="42"/>
      <c r="I62" s="42"/>
      <c r="J62" s="30"/>
      <c r="K62" s="30"/>
      <c r="L62" s="30"/>
      <c r="M62" s="30"/>
      <c r="N62" s="29" t="str">
        <f t="shared" ref="N62" si="28">IF(J62="Scopus/Wos","1,5",IF(J62="Межд.англ.яз","0,75",IF(J62="Межд.Или_Всеросс.русск.Яз","0,45","0")))</f>
        <v>0</v>
      </c>
      <c r="O62" s="29" t="str">
        <f t="shared" ref="O62" si="29">IFERROR((10*N62)/M62,"0")</f>
        <v>0</v>
      </c>
      <c r="P62" s="62"/>
      <c r="Q62" s="43"/>
      <c r="R62" s="43"/>
      <c r="S62" s="5"/>
      <c r="T62" s="5"/>
      <c r="U62" s="6"/>
      <c r="V62" s="6"/>
      <c r="W62" s="6"/>
      <c r="X62" s="6"/>
      <c r="Y62" s="6"/>
    </row>
    <row r="63" spans="1:25" ht="15" customHeight="1" x14ac:dyDescent="0.25">
      <c r="A63" s="29"/>
      <c r="B63" s="42"/>
      <c r="C63" s="42"/>
      <c r="D63" s="42"/>
      <c r="E63" s="42"/>
      <c r="F63" s="42"/>
      <c r="G63" s="42"/>
      <c r="H63" s="42"/>
      <c r="I63" s="42"/>
      <c r="J63" s="30"/>
      <c r="K63" s="30"/>
      <c r="L63" s="30"/>
      <c r="M63" s="30"/>
      <c r="N63" s="29"/>
      <c r="O63" s="29"/>
      <c r="P63" s="62"/>
      <c r="Q63" s="43"/>
      <c r="R63" s="43"/>
      <c r="S63" s="5"/>
      <c r="T63" s="5"/>
      <c r="U63" s="6"/>
      <c r="V63" s="6"/>
      <c r="W63" s="6"/>
      <c r="X63" s="6"/>
      <c r="Y63" s="6"/>
    </row>
    <row r="64" spans="1:25" ht="15" customHeight="1" x14ac:dyDescent="0.25">
      <c r="A64" s="29"/>
      <c r="B64" s="42"/>
      <c r="C64" s="42"/>
      <c r="D64" s="42"/>
      <c r="E64" s="42"/>
      <c r="F64" s="42"/>
      <c r="G64" s="42"/>
      <c r="H64" s="42"/>
      <c r="I64" s="42"/>
      <c r="J64" s="30"/>
      <c r="K64" s="30"/>
      <c r="L64" s="30"/>
      <c r="M64" s="30"/>
      <c r="N64" s="29"/>
      <c r="O64" s="29"/>
      <c r="P64" s="62"/>
      <c r="Q64" s="43"/>
      <c r="R64" s="43"/>
      <c r="S64" s="5"/>
      <c r="T64" s="5"/>
      <c r="U64" s="6"/>
      <c r="V64" s="6"/>
      <c r="W64" s="6"/>
      <c r="X64" s="6"/>
      <c r="Y64" s="6"/>
    </row>
    <row r="65" spans="1:28" ht="15" customHeight="1" x14ac:dyDescent="0.25">
      <c r="A65" s="29">
        <v>9</v>
      </c>
      <c r="B65" s="42"/>
      <c r="C65" s="42"/>
      <c r="D65" s="42"/>
      <c r="E65" s="42"/>
      <c r="F65" s="42"/>
      <c r="G65" s="42"/>
      <c r="H65" s="42"/>
      <c r="I65" s="42"/>
      <c r="J65" s="30"/>
      <c r="K65" s="30"/>
      <c r="L65" s="30"/>
      <c r="M65" s="30"/>
      <c r="N65" s="29" t="str">
        <f t="shared" ref="N65" si="30">IF(J65="Scopus/Wos","1,5",IF(J65="Межд.англ.яз","0,75",IF(J65="Межд.Или_Всеросс.русск.Яз","0,45","0")))</f>
        <v>0</v>
      </c>
      <c r="O65" s="29" t="str">
        <f t="shared" ref="O65" si="31">IFERROR((10*N65)/M65,"0")</f>
        <v>0</v>
      </c>
      <c r="P65" s="62"/>
      <c r="Q65" s="43"/>
      <c r="R65" s="43"/>
      <c r="S65" s="5"/>
      <c r="T65" s="5"/>
      <c r="U65" s="6"/>
      <c r="V65" s="6"/>
      <c r="W65" s="6"/>
      <c r="X65" s="6"/>
      <c r="Y65" s="6"/>
    </row>
    <row r="66" spans="1:28" ht="15" customHeight="1" x14ac:dyDescent="0.25">
      <c r="A66" s="29"/>
      <c r="B66" s="42"/>
      <c r="C66" s="42"/>
      <c r="D66" s="42"/>
      <c r="E66" s="42"/>
      <c r="F66" s="42"/>
      <c r="G66" s="42"/>
      <c r="H66" s="42"/>
      <c r="I66" s="42"/>
      <c r="J66" s="30"/>
      <c r="K66" s="30"/>
      <c r="L66" s="30"/>
      <c r="M66" s="30"/>
      <c r="N66" s="29"/>
      <c r="O66" s="29"/>
      <c r="P66" s="62"/>
      <c r="Q66" s="43"/>
      <c r="R66" s="43"/>
      <c r="S66" s="5"/>
      <c r="T66" s="5"/>
      <c r="U66" s="6"/>
      <c r="V66" s="6"/>
      <c r="W66" s="6"/>
      <c r="X66" s="6"/>
      <c r="Y66" s="6"/>
    </row>
    <row r="67" spans="1:28" ht="15" customHeight="1" x14ac:dyDescent="0.25">
      <c r="A67" s="29"/>
      <c r="B67" s="42"/>
      <c r="C67" s="42"/>
      <c r="D67" s="42"/>
      <c r="E67" s="42"/>
      <c r="F67" s="42"/>
      <c r="G67" s="42"/>
      <c r="H67" s="42"/>
      <c r="I67" s="42"/>
      <c r="J67" s="30"/>
      <c r="K67" s="30"/>
      <c r="L67" s="30"/>
      <c r="M67" s="30"/>
      <c r="N67" s="29"/>
      <c r="O67" s="29"/>
      <c r="P67" s="62"/>
      <c r="Q67" s="43"/>
      <c r="R67" s="43"/>
      <c r="S67" s="5"/>
      <c r="T67" s="5"/>
      <c r="U67" s="6"/>
      <c r="V67" s="6"/>
      <c r="W67" s="6"/>
      <c r="X67" s="6"/>
      <c r="Y67" s="6"/>
    </row>
    <row r="68" spans="1:28" ht="15" customHeight="1" x14ac:dyDescent="0.25">
      <c r="A68" s="29">
        <v>10</v>
      </c>
      <c r="B68" s="42"/>
      <c r="C68" s="42"/>
      <c r="D68" s="42"/>
      <c r="E68" s="42"/>
      <c r="F68" s="42"/>
      <c r="G68" s="42"/>
      <c r="H68" s="42"/>
      <c r="I68" s="42"/>
      <c r="J68" s="30"/>
      <c r="K68" s="30"/>
      <c r="L68" s="30"/>
      <c r="M68" s="30"/>
      <c r="N68" s="29" t="str">
        <f t="shared" ref="N68" si="32">IF(J68="Scopus/Wos","1,5",IF(J68="Межд.англ.яз","0,75",IF(J68="Межд.Или_Всеросс.русск.Яз","0,45","0")))</f>
        <v>0</v>
      </c>
      <c r="O68" s="29" t="str">
        <f t="shared" ref="O68" si="33">IFERROR((10*N68)/M68,"0")</f>
        <v>0</v>
      </c>
      <c r="P68" s="62"/>
      <c r="Q68" s="43"/>
      <c r="R68" s="43"/>
      <c r="S68" s="5"/>
      <c r="T68" s="5"/>
      <c r="U68" s="6"/>
      <c r="V68" s="6"/>
      <c r="W68" s="6"/>
      <c r="X68" s="6"/>
      <c r="Y68" s="6"/>
    </row>
    <row r="69" spans="1:28" ht="15" customHeight="1" x14ac:dyDescent="0.25">
      <c r="A69" s="29"/>
      <c r="B69" s="42"/>
      <c r="C69" s="42"/>
      <c r="D69" s="42"/>
      <c r="E69" s="42"/>
      <c r="F69" s="42"/>
      <c r="G69" s="42"/>
      <c r="H69" s="42"/>
      <c r="I69" s="42"/>
      <c r="J69" s="30"/>
      <c r="K69" s="30"/>
      <c r="L69" s="30"/>
      <c r="M69" s="30"/>
      <c r="N69" s="29"/>
      <c r="O69" s="29"/>
      <c r="P69" s="62"/>
      <c r="Q69" s="43"/>
      <c r="R69" s="43"/>
      <c r="S69" s="5"/>
      <c r="T69" s="5"/>
      <c r="U69" s="6"/>
      <c r="V69" s="6"/>
      <c r="W69" s="6"/>
      <c r="X69" s="6"/>
      <c r="Y69" s="6"/>
    </row>
    <row r="70" spans="1:28" ht="15" customHeight="1" x14ac:dyDescent="0.25">
      <c r="A70" s="29"/>
      <c r="B70" s="42"/>
      <c r="C70" s="42"/>
      <c r="D70" s="42"/>
      <c r="E70" s="42"/>
      <c r="F70" s="42"/>
      <c r="G70" s="42"/>
      <c r="H70" s="42"/>
      <c r="I70" s="42"/>
      <c r="J70" s="30"/>
      <c r="K70" s="30"/>
      <c r="L70" s="30"/>
      <c r="M70" s="30"/>
      <c r="N70" s="29"/>
      <c r="O70" s="29"/>
      <c r="P70" s="62"/>
      <c r="Q70" s="43"/>
      <c r="R70" s="43"/>
      <c r="S70" s="5"/>
      <c r="T70" s="5"/>
      <c r="U70" s="6"/>
      <c r="V70" s="6"/>
      <c r="W70" s="6"/>
      <c r="X70" s="6"/>
      <c r="Y70" s="6"/>
    </row>
    <row r="71" spans="1:28" ht="1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3"/>
      <c r="R71" s="43"/>
      <c r="S71" s="5"/>
      <c r="T71" s="5"/>
      <c r="U71" s="6"/>
      <c r="V71" s="6"/>
      <c r="W71" s="6"/>
      <c r="X71" s="7"/>
      <c r="Y71" s="7"/>
      <c r="Z71" s="2"/>
      <c r="AA71" s="2"/>
      <c r="AB71" s="2"/>
    </row>
    <row r="72" spans="1:28" ht="23.25" customHeight="1" x14ac:dyDescent="0.25">
      <c r="A72" s="45" t="s">
        <v>45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6"/>
      <c r="Q72" s="43"/>
      <c r="R72" s="43"/>
      <c r="S72" s="5"/>
      <c r="T72" s="5"/>
      <c r="U72" s="6"/>
      <c r="V72" s="6"/>
      <c r="W72" s="6"/>
      <c r="X72" s="7"/>
      <c r="Y72" s="7"/>
      <c r="Z72" s="2"/>
      <c r="AA72" s="2"/>
      <c r="AB72" s="2"/>
    </row>
    <row r="73" spans="1:28" ht="15" customHeight="1" x14ac:dyDescent="0.25">
      <c r="A73" s="29" t="s">
        <v>2</v>
      </c>
      <c r="B73" s="47" t="s">
        <v>46</v>
      </c>
      <c r="C73" s="48"/>
      <c r="D73" s="48"/>
      <c r="E73" s="48"/>
      <c r="F73" s="48"/>
      <c r="G73" s="48"/>
      <c r="H73" s="48"/>
      <c r="I73" s="48"/>
      <c r="J73" s="48"/>
      <c r="K73" s="48"/>
      <c r="L73" s="49"/>
      <c r="M73" s="56" t="s">
        <v>4</v>
      </c>
      <c r="N73" s="57"/>
      <c r="O73" s="29" t="s">
        <v>5</v>
      </c>
      <c r="P73" s="62"/>
      <c r="Q73" s="43"/>
      <c r="R73" s="43"/>
      <c r="S73" s="5"/>
      <c r="T73" s="5"/>
      <c r="U73" s="6"/>
      <c r="V73" s="6"/>
      <c r="W73" s="6"/>
      <c r="X73" s="7"/>
      <c r="Y73" s="7"/>
      <c r="Z73" s="2"/>
      <c r="AA73" s="2"/>
      <c r="AB73" s="2"/>
    </row>
    <row r="74" spans="1:28" ht="15" customHeight="1" x14ac:dyDescent="0.25">
      <c r="A74" s="29"/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52"/>
      <c r="M74" s="58"/>
      <c r="N74" s="59"/>
      <c r="O74" s="29"/>
      <c r="P74" s="62"/>
      <c r="Q74" s="43"/>
      <c r="R74" s="43"/>
      <c r="S74" s="5"/>
      <c r="T74" s="5"/>
      <c r="U74" s="6"/>
      <c r="V74" s="6"/>
      <c r="W74" s="6"/>
      <c r="X74" s="7"/>
      <c r="Y74" s="7"/>
      <c r="Z74" s="2"/>
      <c r="AA74" s="2"/>
      <c r="AB74" s="2"/>
    </row>
    <row r="75" spans="1:28" ht="15" customHeight="1" x14ac:dyDescent="0.25">
      <c r="A75" s="29"/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5"/>
      <c r="M75" s="60"/>
      <c r="N75" s="61"/>
      <c r="O75" s="29"/>
      <c r="P75" s="62"/>
      <c r="Q75" s="43"/>
      <c r="R75" s="43"/>
      <c r="S75" s="5"/>
      <c r="T75" s="5"/>
      <c r="U75" s="6"/>
      <c r="V75" s="6"/>
      <c r="W75" s="6"/>
      <c r="X75" s="7"/>
      <c r="Y75" s="7"/>
      <c r="Z75" s="2"/>
      <c r="AA75" s="2"/>
      <c r="AB75" s="2"/>
    </row>
    <row r="76" spans="1:28" ht="15" customHeight="1" x14ac:dyDescent="0.25">
      <c r="A76" s="29">
        <v>1</v>
      </c>
      <c r="B76" s="67"/>
      <c r="C76" s="68"/>
      <c r="D76" s="68"/>
      <c r="E76" s="68"/>
      <c r="F76" s="68"/>
      <c r="G76" s="68"/>
      <c r="H76" s="68"/>
      <c r="I76" s="68"/>
      <c r="J76" s="68"/>
      <c r="K76" s="68"/>
      <c r="L76" s="69"/>
      <c r="M76" s="76"/>
      <c r="N76" s="77"/>
      <c r="O76" s="29" t="str">
        <f>IF(M76="межд. (англ.)","5",IF(M76="межд. (рус.), вс.рос.","2",IF(M76="Стендовый доклад (рус.)","1",IF(M76="Стендовый доклад (англ.)","2,5","0"))))</f>
        <v>0</v>
      </c>
      <c r="P76" s="62"/>
      <c r="Q76" s="43"/>
      <c r="R76" s="43"/>
      <c r="S76" s="5"/>
      <c r="T76" s="5"/>
      <c r="U76" s="6"/>
      <c r="V76" s="6"/>
      <c r="W76" s="6"/>
      <c r="X76" s="7"/>
      <c r="Y76" s="7"/>
      <c r="Z76" s="2"/>
      <c r="AA76" s="2"/>
      <c r="AB76" s="2"/>
    </row>
    <row r="77" spans="1:28" ht="15" customHeight="1" x14ac:dyDescent="0.25">
      <c r="A77" s="29"/>
      <c r="B77" s="70"/>
      <c r="C77" s="71"/>
      <c r="D77" s="71"/>
      <c r="E77" s="71"/>
      <c r="F77" s="71"/>
      <c r="G77" s="71"/>
      <c r="H77" s="71"/>
      <c r="I77" s="71"/>
      <c r="J77" s="71"/>
      <c r="K77" s="71"/>
      <c r="L77" s="72"/>
      <c r="M77" s="78"/>
      <c r="N77" s="79"/>
      <c r="O77" s="29"/>
      <c r="P77" s="62"/>
      <c r="Q77" s="43"/>
      <c r="R77" s="43"/>
      <c r="S77" s="5"/>
      <c r="T77" s="5"/>
      <c r="U77" s="6"/>
      <c r="V77" s="6"/>
      <c r="W77" s="6"/>
      <c r="X77" s="7"/>
      <c r="Y77" s="7"/>
      <c r="Z77" s="2"/>
      <c r="AA77" s="2"/>
      <c r="AB77" s="2"/>
    </row>
    <row r="78" spans="1:28" ht="15" customHeight="1" x14ac:dyDescent="0.25">
      <c r="A78" s="29"/>
      <c r="B78" s="73"/>
      <c r="C78" s="74"/>
      <c r="D78" s="74"/>
      <c r="E78" s="74"/>
      <c r="F78" s="74"/>
      <c r="G78" s="74"/>
      <c r="H78" s="74"/>
      <c r="I78" s="74"/>
      <c r="J78" s="74"/>
      <c r="K78" s="74"/>
      <c r="L78" s="75"/>
      <c r="M78" s="80"/>
      <c r="N78" s="81"/>
      <c r="O78" s="29"/>
      <c r="P78" s="62"/>
      <c r="Q78" s="43"/>
      <c r="R78" s="43"/>
      <c r="S78" s="5"/>
      <c r="T78" s="5"/>
      <c r="U78" s="6"/>
      <c r="V78" s="6"/>
      <c r="W78" s="6"/>
      <c r="X78" s="7"/>
      <c r="Y78" s="7"/>
      <c r="Z78" s="2"/>
      <c r="AA78" s="2"/>
      <c r="AB78" s="2"/>
    </row>
    <row r="79" spans="1:28" ht="15" customHeight="1" x14ac:dyDescent="0.25">
      <c r="A79" s="29">
        <v>2</v>
      </c>
      <c r="B79" s="67"/>
      <c r="C79" s="68"/>
      <c r="D79" s="68"/>
      <c r="E79" s="68"/>
      <c r="F79" s="68"/>
      <c r="G79" s="68"/>
      <c r="H79" s="68"/>
      <c r="I79" s="68"/>
      <c r="J79" s="68"/>
      <c r="K79" s="68"/>
      <c r="L79" s="69"/>
      <c r="M79" s="76"/>
      <c r="N79" s="77"/>
      <c r="O79" s="29" t="str">
        <f t="shared" ref="O79" si="34">IF(M79="межд. (англ.)","5",IF(M79="межд. (рус.), вс.рос.","2",IF(M79="Стендовый доклад (рус.)","1",IF(M79="Стендовый доклад (англ.)","2,5","0"))))</f>
        <v>0</v>
      </c>
      <c r="P79" s="62"/>
      <c r="Q79" s="43"/>
      <c r="R79" s="43"/>
      <c r="S79" s="5"/>
      <c r="T79" s="5"/>
      <c r="U79" s="6"/>
      <c r="V79" s="6"/>
      <c r="W79" s="6"/>
      <c r="X79" s="7"/>
      <c r="Y79" s="7"/>
      <c r="Z79" s="2"/>
      <c r="AA79" s="2"/>
      <c r="AB79" s="2"/>
    </row>
    <row r="80" spans="1:28" ht="15" customHeight="1" x14ac:dyDescent="0.25">
      <c r="A80" s="29"/>
      <c r="B80" s="70"/>
      <c r="C80" s="71"/>
      <c r="D80" s="71"/>
      <c r="E80" s="71"/>
      <c r="F80" s="71"/>
      <c r="G80" s="71"/>
      <c r="H80" s="71"/>
      <c r="I80" s="71"/>
      <c r="J80" s="71"/>
      <c r="K80" s="71"/>
      <c r="L80" s="72"/>
      <c r="M80" s="78"/>
      <c r="N80" s="79"/>
      <c r="O80" s="29"/>
      <c r="P80" s="62"/>
      <c r="Q80" s="43"/>
      <c r="R80" s="43"/>
      <c r="S80" s="5"/>
      <c r="T80" s="5"/>
      <c r="U80" s="6"/>
      <c r="V80" s="6"/>
      <c r="W80" s="6"/>
      <c r="X80" s="7"/>
      <c r="Y80" s="7"/>
      <c r="Z80" s="2"/>
      <c r="AA80" s="2"/>
      <c r="AB80" s="2"/>
    </row>
    <row r="81" spans="1:25" ht="15" customHeight="1" x14ac:dyDescent="0.25">
      <c r="A81" s="29"/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5"/>
      <c r="M81" s="80"/>
      <c r="N81" s="81"/>
      <c r="O81" s="29"/>
      <c r="P81" s="62"/>
      <c r="Q81" s="43"/>
      <c r="R81" s="43"/>
      <c r="S81" s="5"/>
      <c r="T81" s="5"/>
      <c r="U81" s="6"/>
      <c r="V81" s="6"/>
      <c r="W81" s="6"/>
      <c r="X81" s="6"/>
      <c r="Y81" s="6"/>
    </row>
    <row r="82" spans="1:25" ht="15" customHeight="1" x14ac:dyDescent="0.25">
      <c r="A82" s="29">
        <v>3</v>
      </c>
      <c r="B82" s="67"/>
      <c r="C82" s="68"/>
      <c r="D82" s="68"/>
      <c r="E82" s="68"/>
      <c r="F82" s="68"/>
      <c r="G82" s="68"/>
      <c r="H82" s="68"/>
      <c r="I82" s="68"/>
      <c r="J82" s="68"/>
      <c r="K82" s="68"/>
      <c r="L82" s="69"/>
      <c r="M82" s="76"/>
      <c r="N82" s="77"/>
      <c r="O82" s="29" t="str">
        <f t="shared" ref="O82" si="35">IF(M82="межд. (англ.)","5",IF(M82="межд. (рус.), вс.рос.","2",IF(M82="Стендовый доклад (рус.)","1",IF(M82="Стендовый доклад (англ.)","2,5","0"))))</f>
        <v>0</v>
      </c>
      <c r="P82" s="62"/>
      <c r="Q82" s="43"/>
      <c r="R82" s="43"/>
      <c r="S82" s="5"/>
      <c r="T82" s="5"/>
      <c r="U82" s="6"/>
      <c r="V82" s="6"/>
      <c r="W82" s="6"/>
      <c r="X82" s="6"/>
      <c r="Y82" s="6"/>
    </row>
    <row r="83" spans="1:25" ht="15" customHeight="1" x14ac:dyDescent="0.25">
      <c r="A83" s="29"/>
      <c r="B83" s="70"/>
      <c r="C83" s="71"/>
      <c r="D83" s="71"/>
      <c r="E83" s="71"/>
      <c r="F83" s="71"/>
      <c r="G83" s="71"/>
      <c r="H83" s="71"/>
      <c r="I83" s="71"/>
      <c r="J83" s="71"/>
      <c r="K83" s="71"/>
      <c r="L83" s="72"/>
      <c r="M83" s="78"/>
      <c r="N83" s="79"/>
      <c r="O83" s="29"/>
      <c r="P83" s="62"/>
      <c r="Q83" s="43"/>
      <c r="R83" s="43"/>
      <c r="S83" s="5"/>
      <c r="T83" s="5"/>
      <c r="U83" s="6"/>
      <c r="V83" s="6"/>
      <c r="W83" s="6"/>
      <c r="X83" s="6"/>
      <c r="Y83" s="6"/>
    </row>
    <row r="84" spans="1:25" ht="15" customHeight="1" x14ac:dyDescent="0.25">
      <c r="A84" s="29"/>
      <c r="B84" s="73"/>
      <c r="C84" s="74"/>
      <c r="D84" s="74"/>
      <c r="E84" s="74"/>
      <c r="F84" s="74"/>
      <c r="G84" s="74"/>
      <c r="H84" s="74"/>
      <c r="I84" s="74"/>
      <c r="J84" s="74"/>
      <c r="K84" s="74"/>
      <c r="L84" s="75"/>
      <c r="M84" s="80"/>
      <c r="N84" s="81"/>
      <c r="O84" s="29"/>
      <c r="P84" s="62"/>
      <c r="Q84" s="43"/>
      <c r="R84" s="43"/>
      <c r="S84" s="5"/>
      <c r="T84" s="5"/>
      <c r="U84" s="6"/>
      <c r="V84" s="6"/>
      <c r="W84" s="6"/>
      <c r="X84" s="6"/>
      <c r="Y84" s="6"/>
    </row>
    <row r="85" spans="1:25" ht="15" customHeight="1" x14ac:dyDescent="0.25">
      <c r="A85" s="29">
        <v>4</v>
      </c>
      <c r="B85" s="67"/>
      <c r="C85" s="68"/>
      <c r="D85" s="68"/>
      <c r="E85" s="68"/>
      <c r="F85" s="68"/>
      <c r="G85" s="68"/>
      <c r="H85" s="68"/>
      <c r="I85" s="68"/>
      <c r="J85" s="68"/>
      <c r="K85" s="68"/>
      <c r="L85" s="69"/>
      <c r="M85" s="76"/>
      <c r="N85" s="77"/>
      <c r="O85" s="29" t="str">
        <f t="shared" ref="O85" si="36">IF(M85="межд. (англ.)","5",IF(M85="межд. (рус.), вс.рос.","2",IF(M85="Стендовый доклад (рус.)","1",IF(M85="Стендовый доклад (англ.)","2,5","0"))))</f>
        <v>0</v>
      </c>
      <c r="P85" s="62"/>
      <c r="Q85" s="43"/>
      <c r="R85" s="43"/>
      <c r="S85" s="5"/>
      <c r="T85" s="5"/>
      <c r="U85" s="6"/>
      <c r="V85" s="6"/>
      <c r="W85" s="6"/>
      <c r="X85" s="6"/>
      <c r="Y85" s="6"/>
    </row>
    <row r="86" spans="1:25" ht="15" customHeight="1" x14ac:dyDescent="0.25">
      <c r="A86" s="29"/>
      <c r="B86" s="70"/>
      <c r="C86" s="71"/>
      <c r="D86" s="71"/>
      <c r="E86" s="71"/>
      <c r="F86" s="71"/>
      <c r="G86" s="71"/>
      <c r="H86" s="71"/>
      <c r="I86" s="71"/>
      <c r="J86" s="71"/>
      <c r="K86" s="71"/>
      <c r="L86" s="72"/>
      <c r="M86" s="78"/>
      <c r="N86" s="79"/>
      <c r="O86" s="29"/>
      <c r="P86" s="62"/>
      <c r="Q86" s="43"/>
      <c r="R86" s="43"/>
      <c r="S86" s="5"/>
      <c r="T86" s="5"/>
      <c r="U86" s="6"/>
      <c r="V86" s="6"/>
      <c r="W86" s="6"/>
      <c r="X86" s="6"/>
      <c r="Y86" s="6"/>
    </row>
    <row r="87" spans="1:25" ht="15" customHeight="1" x14ac:dyDescent="0.25">
      <c r="A87" s="29"/>
      <c r="B87" s="73"/>
      <c r="C87" s="74"/>
      <c r="D87" s="74"/>
      <c r="E87" s="74"/>
      <c r="F87" s="74"/>
      <c r="G87" s="74"/>
      <c r="H87" s="74"/>
      <c r="I87" s="74"/>
      <c r="J87" s="74"/>
      <c r="K87" s="74"/>
      <c r="L87" s="75"/>
      <c r="M87" s="80"/>
      <c r="N87" s="81"/>
      <c r="O87" s="29"/>
      <c r="P87" s="62"/>
      <c r="Q87" s="43"/>
      <c r="R87" s="43"/>
      <c r="S87" s="5"/>
      <c r="T87" s="5"/>
      <c r="U87" s="6"/>
      <c r="V87" s="6"/>
      <c r="W87" s="6"/>
      <c r="X87" s="6"/>
      <c r="Y87" s="6"/>
    </row>
    <row r="88" spans="1:25" ht="15" customHeight="1" x14ac:dyDescent="0.25">
      <c r="A88" s="29">
        <v>5</v>
      </c>
      <c r="B88" s="67"/>
      <c r="C88" s="68"/>
      <c r="D88" s="68"/>
      <c r="E88" s="68"/>
      <c r="F88" s="68"/>
      <c r="G88" s="68"/>
      <c r="H88" s="68"/>
      <c r="I88" s="68"/>
      <c r="J88" s="68"/>
      <c r="K88" s="68"/>
      <c r="L88" s="69"/>
      <c r="M88" s="76"/>
      <c r="N88" s="77"/>
      <c r="O88" s="29" t="str">
        <f t="shared" ref="O88" si="37">IF(M88="межд. (англ.)","5",IF(M88="межд. (рус.), вс.рос.","2",IF(M88="Стендовый доклад (рус.)","1",IF(M88="Стендовый доклад (англ.)","2,5","0"))))</f>
        <v>0</v>
      </c>
      <c r="P88" s="62"/>
      <c r="Q88" s="43"/>
      <c r="R88" s="43"/>
      <c r="S88" s="5"/>
      <c r="T88" s="5"/>
      <c r="U88" s="6"/>
      <c r="V88" s="6"/>
      <c r="W88" s="6"/>
      <c r="X88" s="6"/>
      <c r="Y88" s="6"/>
    </row>
    <row r="89" spans="1:25" ht="15" customHeight="1" x14ac:dyDescent="0.25">
      <c r="A89" s="29"/>
      <c r="B89" s="70"/>
      <c r="C89" s="71"/>
      <c r="D89" s="71"/>
      <c r="E89" s="71"/>
      <c r="F89" s="71"/>
      <c r="G89" s="71"/>
      <c r="H89" s="71"/>
      <c r="I89" s="71"/>
      <c r="J89" s="71"/>
      <c r="K89" s="71"/>
      <c r="L89" s="72"/>
      <c r="M89" s="78"/>
      <c r="N89" s="79"/>
      <c r="O89" s="29"/>
      <c r="P89" s="62"/>
      <c r="Q89" s="43"/>
      <c r="R89" s="43"/>
      <c r="S89" s="5"/>
      <c r="T89" s="5"/>
      <c r="U89" s="6"/>
      <c r="V89" s="6"/>
      <c r="W89" s="6"/>
      <c r="X89" s="6"/>
      <c r="Y89" s="6"/>
    </row>
    <row r="90" spans="1:25" ht="15" customHeight="1" x14ac:dyDescent="0.25">
      <c r="A90" s="29"/>
      <c r="B90" s="73"/>
      <c r="C90" s="74"/>
      <c r="D90" s="74"/>
      <c r="E90" s="74"/>
      <c r="F90" s="74"/>
      <c r="G90" s="74"/>
      <c r="H90" s="74"/>
      <c r="I90" s="74"/>
      <c r="J90" s="74"/>
      <c r="K90" s="74"/>
      <c r="L90" s="75"/>
      <c r="M90" s="80"/>
      <c r="N90" s="81"/>
      <c r="O90" s="29"/>
      <c r="P90" s="62"/>
      <c r="Q90" s="43"/>
      <c r="R90" s="43"/>
      <c r="S90" s="5"/>
      <c r="T90" s="5"/>
      <c r="U90" s="6"/>
      <c r="V90" s="6"/>
      <c r="W90" s="6"/>
      <c r="X90" s="6"/>
      <c r="Y90" s="6"/>
    </row>
    <row r="91" spans="1:25" ht="15" customHeight="1" x14ac:dyDescent="0.25">
      <c r="A91" s="29">
        <v>6</v>
      </c>
      <c r="B91" s="67"/>
      <c r="C91" s="68"/>
      <c r="D91" s="68"/>
      <c r="E91" s="68"/>
      <c r="F91" s="68"/>
      <c r="G91" s="68"/>
      <c r="H91" s="68"/>
      <c r="I91" s="68"/>
      <c r="J91" s="68"/>
      <c r="K91" s="68"/>
      <c r="L91" s="69"/>
      <c r="M91" s="76"/>
      <c r="N91" s="77"/>
      <c r="O91" s="29" t="str">
        <f t="shared" ref="O91" si="38">IF(M91="межд. (англ.)","5",IF(M91="межд. (рус.), вс.рос.","2",IF(M91="Стендовый доклад (рус.)","1",IF(M91="Стендовый доклад (англ.)","2,5","0"))))</f>
        <v>0</v>
      </c>
      <c r="P91" s="62"/>
      <c r="Q91" s="43"/>
      <c r="R91" s="43"/>
      <c r="S91" s="5"/>
      <c r="T91" s="5"/>
      <c r="U91" s="6"/>
      <c r="V91" s="6"/>
      <c r="W91" s="6"/>
      <c r="X91" s="6"/>
      <c r="Y91" s="6"/>
    </row>
    <row r="92" spans="1:25" ht="15" customHeight="1" x14ac:dyDescent="0.25">
      <c r="A92" s="29"/>
      <c r="B92" s="70"/>
      <c r="C92" s="71"/>
      <c r="D92" s="71"/>
      <c r="E92" s="71"/>
      <c r="F92" s="71"/>
      <c r="G92" s="71"/>
      <c r="H92" s="71"/>
      <c r="I92" s="71"/>
      <c r="J92" s="71"/>
      <c r="K92" s="71"/>
      <c r="L92" s="72"/>
      <c r="M92" s="78"/>
      <c r="N92" s="79"/>
      <c r="O92" s="29"/>
      <c r="P92" s="62"/>
      <c r="Q92" s="43"/>
      <c r="R92" s="43"/>
      <c r="S92" s="5"/>
      <c r="T92" s="5"/>
      <c r="U92" s="6"/>
      <c r="V92" s="6"/>
      <c r="W92" s="6"/>
      <c r="X92" s="6"/>
      <c r="Y92" s="6"/>
    </row>
    <row r="93" spans="1:25" ht="15" customHeight="1" x14ac:dyDescent="0.25">
      <c r="A93" s="29"/>
      <c r="B93" s="73"/>
      <c r="C93" s="74"/>
      <c r="D93" s="74"/>
      <c r="E93" s="74"/>
      <c r="F93" s="74"/>
      <c r="G93" s="74"/>
      <c r="H93" s="74"/>
      <c r="I93" s="74"/>
      <c r="J93" s="74"/>
      <c r="K93" s="74"/>
      <c r="L93" s="75"/>
      <c r="M93" s="80"/>
      <c r="N93" s="81"/>
      <c r="O93" s="29"/>
      <c r="P93" s="62"/>
      <c r="Q93" s="43"/>
      <c r="R93" s="43"/>
      <c r="S93" s="5"/>
      <c r="T93" s="5"/>
      <c r="U93" s="6"/>
      <c r="V93" s="6"/>
      <c r="W93" s="6"/>
      <c r="X93" s="6"/>
      <c r="Y93" s="6"/>
    </row>
    <row r="94" spans="1:25" ht="15" customHeight="1" x14ac:dyDescent="0.25">
      <c r="A94" s="29">
        <v>7</v>
      </c>
      <c r="B94" s="67"/>
      <c r="C94" s="68"/>
      <c r="D94" s="68"/>
      <c r="E94" s="68"/>
      <c r="F94" s="68"/>
      <c r="G94" s="68"/>
      <c r="H94" s="68"/>
      <c r="I94" s="68"/>
      <c r="J94" s="68"/>
      <c r="K94" s="68"/>
      <c r="L94" s="69"/>
      <c r="M94" s="76"/>
      <c r="N94" s="77"/>
      <c r="O94" s="29" t="str">
        <f t="shared" ref="O94" si="39">IF(M94="межд. (англ.)","5",IF(M94="межд. (рус.), вс.рос.","2",IF(M94="Стендовый доклад (рус.)","1",IF(M94="Стендовый доклад (англ.)","2,5","0"))))</f>
        <v>0</v>
      </c>
      <c r="P94" s="62"/>
      <c r="Q94" s="43"/>
      <c r="R94" s="43"/>
      <c r="S94" s="5"/>
      <c r="T94" s="5"/>
      <c r="U94" s="6"/>
      <c r="V94" s="6"/>
      <c r="W94" s="6"/>
      <c r="X94" s="6"/>
      <c r="Y94" s="6"/>
    </row>
    <row r="95" spans="1:25" ht="15" customHeight="1" x14ac:dyDescent="0.25">
      <c r="A95" s="29"/>
      <c r="B95" s="70"/>
      <c r="C95" s="71"/>
      <c r="D95" s="71"/>
      <c r="E95" s="71"/>
      <c r="F95" s="71"/>
      <c r="G95" s="71"/>
      <c r="H95" s="71"/>
      <c r="I95" s="71"/>
      <c r="J95" s="71"/>
      <c r="K95" s="71"/>
      <c r="L95" s="72"/>
      <c r="M95" s="78"/>
      <c r="N95" s="79"/>
      <c r="O95" s="29"/>
      <c r="P95" s="62"/>
      <c r="Q95" s="43"/>
      <c r="R95" s="43"/>
      <c r="S95" s="5"/>
      <c r="T95" s="5"/>
      <c r="U95" s="6"/>
      <c r="V95" s="6"/>
      <c r="W95" s="6"/>
      <c r="X95" s="6"/>
      <c r="Y95" s="6"/>
    </row>
    <row r="96" spans="1:25" ht="15" customHeight="1" x14ac:dyDescent="0.25">
      <c r="A96" s="29"/>
      <c r="B96" s="73"/>
      <c r="C96" s="74"/>
      <c r="D96" s="74"/>
      <c r="E96" s="74"/>
      <c r="F96" s="74"/>
      <c r="G96" s="74"/>
      <c r="H96" s="74"/>
      <c r="I96" s="74"/>
      <c r="J96" s="74"/>
      <c r="K96" s="74"/>
      <c r="L96" s="75"/>
      <c r="M96" s="80"/>
      <c r="N96" s="81"/>
      <c r="O96" s="29"/>
      <c r="P96" s="62"/>
      <c r="Q96" s="43"/>
      <c r="R96" s="43"/>
      <c r="S96" s="5"/>
      <c r="T96" s="5"/>
      <c r="U96" s="6"/>
      <c r="V96" s="6"/>
      <c r="W96" s="6"/>
      <c r="X96" s="6"/>
      <c r="Y96" s="6"/>
    </row>
    <row r="97" spans="1:25" ht="15" customHeight="1" x14ac:dyDescent="0.25">
      <c r="A97" s="29">
        <v>8</v>
      </c>
      <c r="B97" s="67"/>
      <c r="C97" s="68"/>
      <c r="D97" s="68"/>
      <c r="E97" s="68"/>
      <c r="F97" s="68"/>
      <c r="G97" s="68"/>
      <c r="H97" s="68"/>
      <c r="I97" s="68"/>
      <c r="J97" s="68"/>
      <c r="K97" s="68"/>
      <c r="L97" s="69"/>
      <c r="M97" s="76"/>
      <c r="N97" s="77"/>
      <c r="O97" s="29" t="str">
        <f t="shared" ref="O97" si="40">IF(M97="межд. (англ.)","5",IF(M97="межд. (рус.), вс.рос.","2",IF(M97="Стендовый доклад (рус.)","1",IF(M97="Стендовый доклад (англ.)","2,5","0"))))</f>
        <v>0</v>
      </c>
      <c r="P97" s="62"/>
      <c r="Q97" s="43"/>
      <c r="R97" s="43"/>
      <c r="S97" s="5"/>
      <c r="T97" s="5"/>
      <c r="U97" s="6"/>
      <c r="V97" s="6"/>
      <c r="W97" s="6"/>
      <c r="X97" s="6"/>
      <c r="Y97" s="6"/>
    </row>
    <row r="98" spans="1:25" ht="15" customHeight="1" x14ac:dyDescent="0.25">
      <c r="A98" s="29"/>
      <c r="B98" s="70"/>
      <c r="C98" s="71"/>
      <c r="D98" s="71"/>
      <c r="E98" s="71"/>
      <c r="F98" s="71"/>
      <c r="G98" s="71"/>
      <c r="H98" s="71"/>
      <c r="I98" s="71"/>
      <c r="J98" s="71"/>
      <c r="K98" s="71"/>
      <c r="L98" s="72"/>
      <c r="M98" s="78"/>
      <c r="N98" s="79"/>
      <c r="O98" s="29"/>
      <c r="P98" s="62"/>
      <c r="Q98" s="43"/>
      <c r="R98" s="43"/>
      <c r="S98" s="5"/>
      <c r="T98" s="5"/>
      <c r="U98" s="6"/>
      <c r="V98" s="6"/>
      <c r="W98" s="6"/>
      <c r="X98" s="6"/>
      <c r="Y98" s="6"/>
    </row>
    <row r="99" spans="1:25" ht="15" customHeight="1" x14ac:dyDescent="0.25">
      <c r="A99" s="29"/>
      <c r="B99" s="73"/>
      <c r="C99" s="74"/>
      <c r="D99" s="74"/>
      <c r="E99" s="74"/>
      <c r="F99" s="74"/>
      <c r="G99" s="74"/>
      <c r="H99" s="74"/>
      <c r="I99" s="74"/>
      <c r="J99" s="74"/>
      <c r="K99" s="74"/>
      <c r="L99" s="75"/>
      <c r="M99" s="80"/>
      <c r="N99" s="81"/>
      <c r="O99" s="29"/>
      <c r="P99" s="62"/>
      <c r="Q99" s="43"/>
      <c r="R99" s="43"/>
      <c r="S99" s="5"/>
      <c r="T99" s="5"/>
      <c r="U99" s="6"/>
      <c r="V99" s="6"/>
      <c r="W99" s="6"/>
      <c r="X99" s="6"/>
      <c r="Y99" s="6"/>
    </row>
    <row r="100" spans="1:25" ht="15" customHeight="1" x14ac:dyDescent="0.25">
      <c r="A100" s="29">
        <v>9</v>
      </c>
      <c r="B100" s="67"/>
      <c r="C100" s="68"/>
      <c r="D100" s="68"/>
      <c r="E100" s="68"/>
      <c r="F100" s="68"/>
      <c r="G100" s="68"/>
      <c r="H100" s="68"/>
      <c r="I100" s="68"/>
      <c r="J100" s="68"/>
      <c r="K100" s="68"/>
      <c r="L100" s="69"/>
      <c r="M100" s="76"/>
      <c r="N100" s="77"/>
      <c r="O100" s="29" t="str">
        <f t="shared" ref="O100" si="41">IF(M100="межд. (англ.)","5",IF(M100="межд. (рус.), вс.рос.","2",IF(M100="Стендовый доклад (рус.)","1",IF(M100="Стендовый доклад (англ.)","2,5","0"))))</f>
        <v>0</v>
      </c>
      <c r="P100" s="62"/>
      <c r="Q100" s="43"/>
      <c r="R100" s="43"/>
      <c r="S100" s="5"/>
      <c r="T100" s="5"/>
      <c r="U100" s="6"/>
      <c r="V100" s="6"/>
      <c r="W100" s="6"/>
      <c r="X100" s="6"/>
      <c r="Y100" s="6"/>
    </row>
    <row r="101" spans="1:25" ht="15" customHeight="1" x14ac:dyDescent="0.25">
      <c r="A101" s="29"/>
      <c r="B101" s="70"/>
      <c r="C101" s="71"/>
      <c r="D101" s="71"/>
      <c r="E101" s="71"/>
      <c r="F101" s="71"/>
      <c r="G101" s="71"/>
      <c r="H101" s="71"/>
      <c r="I101" s="71"/>
      <c r="J101" s="71"/>
      <c r="K101" s="71"/>
      <c r="L101" s="72"/>
      <c r="M101" s="78"/>
      <c r="N101" s="79"/>
      <c r="O101" s="29"/>
      <c r="P101" s="62"/>
      <c r="Q101" s="43"/>
      <c r="R101" s="43"/>
      <c r="S101" s="5"/>
      <c r="T101" s="5"/>
      <c r="U101" s="6"/>
      <c r="V101" s="6"/>
      <c r="W101" s="6"/>
      <c r="X101" s="6"/>
      <c r="Y101" s="6"/>
    </row>
    <row r="102" spans="1:25" ht="15" customHeight="1" x14ac:dyDescent="0.25">
      <c r="A102" s="29"/>
      <c r="B102" s="73"/>
      <c r="C102" s="74"/>
      <c r="D102" s="74"/>
      <c r="E102" s="74"/>
      <c r="F102" s="74"/>
      <c r="G102" s="74"/>
      <c r="H102" s="74"/>
      <c r="I102" s="74"/>
      <c r="J102" s="74"/>
      <c r="K102" s="74"/>
      <c r="L102" s="75"/>
      <c r="M102" s="80"/>
      <c r="N102" s="81"/>
      <c r="O102" s="29"/>
      <c r="P102" s="62"/>
      <c r="Q102" s="43"/>
      <c r="R102" s="43"/>
      <c r="S102" s="5"/>
      <c r="T102" s="5"/>
      <c r="U102" s="6"/>
      <c r="V102" s="6"/>
      <c r="W102" s="6"/>
      <c r="X102" s="6"/>
      <c r="Y102" s="6"/>
    </row>
    <row r="103" spans="1:25" ht="15" customHeight="1" x14ac:dyDescent="0.25">
      <c r="A103" s="29">
        <v>10</v>
      </c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9"/>
      <c r="M103" s="76"/>
      <c r="N103" s="77"/>
      <c r="O103" s="29" t="str">
        <f t="shared" ref="O103" si="42">IF(M103="межд. (англ.)","5",IF(M103="межд. (рус.), вс.рос.","2",IF(M103="Стендовый доклад (рус.)","1",IF(M103="Стендовый доклад (англ.)","2,5","0"))))</f>
        <v>0</v>
      </c>
      <c r="P103" s="62"/>
      <c r="Q103" s="43"/>
      <c r="R103" s="43"/>
      <c r="S103" s="5"/>
      <c r="T103" s="5"/>
      <c r="U103" s="6"/>
      <c r="V103" s="6"/>
      <c r="W103" s="6"/>
      <c r="X103" s="6"/>
      <c r="Y103" s="6"/>
    </row>
    <row r="104" spans="1:25" ht="15" customHeight="1" x14ac:dyDescent="0.25">
      <c r="A104" s="29"/>
      <c r="B104" s="70"/>
      <c r="C104" s="71"/>
      <c r="D104" s="71"/>
      <c r="E104" s="71"/>
      <c r="F104" s="71"/>
      <c r="G104" s="71"/>
      <c r="H104" s="71"/>
      <c r="I104" s="71"/>
      <c r="J104" s="71"/>
      <c r="K104" s="71"/>
      <c r="L104" s="72"/>
      <c r="M104" s="78"/>
      <c r="N104" s="79"/>
      <c r="O104" s="29"/>
      <c r="P104" s="62"/>
      <c r="Q104" s="43"/>
      <c r="R104" s="43"/>
      <c r="S104" s="5"/>
      <c r="T104" s="5"/>
      <c r="U104" s="6"/>
      <c r="V104" s="6"/>
      <c r="W104" s="6"/>
      <c r="X104" s="6"/>
      <c r="Y104" s="6"/>
    </row>
    <row r="105" spans="1:25" ht="15" customHeight="1" x14ac:dyDescent="0.25">
      <c r="A105" s="29"/>
      <c r="B105" s="73"/>
      <c r="C105" s="74"/>
      <c r="D105" s="74"/>
      <c r="E105" s="74"/>
      <c r="F105" s="74"/>
      <c r="G105" s="74"/>
      <c r="H105" s="74"/>
      <c r="I105" s="74"/>
      <c r="J105" s="74"/>
      <c r="K105" s="74"/>
      <c r="L105" s="75"/>
      <c r="M105" s="80"/>
      <c r="N105" s="81"/>
      <c r="O105" s="29"/>
      <c r="P105" s="62"/>
      <c r="Q105" s="43"/>
      <c r="R105" s="43"/>
      <c r="S105" s="5"/>
      <c r="T105" s="5"/>
      <c r="U105" s="6"/>
      <c r="V105" s="6"/>
      <c r="W105" s="6"/>
      <c r="X105" s="6"/>
      <c r="Y105" s="6"/>
    </row>
    <row r="106" spans="1:25" ht="1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3"/>
      <c r="R106" s="43"/>
      <c r="S106" s="5"/>
      <c r="T106" s="5"/>
      <c r="U106" s="6"/>
      <c r="V106" s="6"/>
      <c r="W106" s="6"/>
      <c r="X106" s="6"/>
      <c r="Y106" s="6"/>
    </row>
    <row r="107" spans="1:25" ht="17.25" customHeight="1" x14ac:dyDescent="0.25">
      <c r="A107" s="45" t="s">
        <v>42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6"/>
      <c r="Q107" s="43"/>
      <c r="R107" s="43"/>
      <c r="S107" s="5"/>
      <c r="T107" s="5"/>
      <c r="U107" s="6"/>
      <c r="V107" s="6"/>
      <c r="W107" s="6"/>
      <c r="X107" s="6"/>
      <c r="Y107" s="6"/>
    </row>
    <row r="108" spans="1:25" ht="15" customHeight="1" x14ac:dyDescent="0.25">
      <c r="A108" s="29" t="s">
        <v>2</v>
      </c>
      <c r="B108" s="47" t="s">
        <v>21</v>
      </c>
      <c r="C108" s="48"/>
      <c r="D108" s="48"/>
      <c r="E108" s="48"/>
      <c r="F108" s="48"/>
      <c r="G108" s="48"/>
      <c r="H108" s="48"/>
      <c r="I108" s="48"/>
      <c r="J108" s="48"/>
      <c r="K108" s="48"/>
      <c r="L108" s="49"/>
      <c r="M108" s="56" t="s">
        <v>4</v>
      </c>
      <c r="N108" s="57"/>
      <c r="O108" s="29" t="s">
        <v>5</v>
      </c>
      <c r="P108" s="62"/>
      <c r="Q108" s="43"/>
      <c r="R108" s="43"/>
      <c r="S108" s="5"/>
      <c r="T108" s="5"/>
      <c r="U108" s="6"/>
      <c r="V108" s="6"/>
      <c r="W108" s="6"/>
      <c r="X108" s="6"/>
      <c r="Y108" s="6"/>
    </row>
    <row r="109" spans="1:25" ht="15" customHeight="1" x14ac:dyDescent="0.25">
      <c r="A109" s="29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52"/>
      <c r="M109" s="58"/>
      <c r="N109" s="59"/>
      <c r="O109" s="29"/>
      <c r="P109" s="62"/>
      <c r="Q109" s="43"/>
      <c r="R109" s="43"/>
      <c r="S109" s="5"/>
      <c r="T109" s="5"/>
      <c r="U109" s="6"/>
      <c r="V109" s="6"/>
      <c r="W109" s="6"/>
      <c r="X109" s="6"/>
      <c r="Y109" s="6"/>
    </row>
    <row r="110" spans="1:25" ht="15" customHeight="1" x14ac:dyDescent="0.25">
      <c r="A110" s="29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55"/>
      <c r="M110" s="60"/>
      <c r="N110" s="61"/>
      <c r="O110" s="29"/>
      <c r="P110" s="62"/>
      <c r="Q110" s="43"/>
      <c r="R110" s="43"/>
      <c r="S110" s="5"/>
      <c r="T110" s="5"/>
      <c r="U110" s="6"/>
      <c r="V110" s="6"/>
      <c r="W110" s="6"/>
      <c r="X110" s="6"/>
      <c r="Y110" s="6"/>
    </row>
    <row r="111" spans="1:25" ht="15" customHeight="1" x14ac:dyDescent="0.25">
      <c r="A111" s="8">
        <v>1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29" t="str">
        <f>IF(M111="международные ","9",IF(M111="всероссийские ","6",IF(M111="региональные","3","0")))</f>
        <v>0</v>
      </c>
      <c r="P111" s="29"/>
      <c r="Q111" s="43"/>
      <c r="R111" s="43"/>
      <c r="S111" s="5"/>
      <c r="T111" s="5"/>
      <c r="U111" s="6"/>
      <c r="V111" s="6"/>
      <c r="W111" s="6"/>
      <c r="X111" s="6"/>
      <c r="Y111" s="6"/>
    </row>
    <row r="112" spans="1:25" ht="15" customHeight="1" x14ac:dyDescent="0.25">
      <c r="A112" s="8">
        <v>2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29" t="str">
        <f t="shared" ref="O112:O120" si="43">IF(M112="международные ","9",IF(M112="всероссийские ","6",IF(M112="региональные","3","0")))</f>
        <v>0</v>
      </c>
      <c r="P112" s="29"/>
      <c r="Q112" s="43"/>
      <c r="R112" s="43"/>
      <c r="S112" s="5"/>
      <c r="T112" s="5"/>
      <c r="U112" s="6"/>
      <c r="V112" s="6"/>
      <c r="W112" s="6"/>
      <c r="X112" s="6"/>
      <c r="Y112" s="6"/>
    </row>
    <row r="113" spans="1:26" ht="15" customHeight="1" x14ac:dyDescent="0.25">
      <c r="A113" s="8">
        <v>3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29" t="str">
        <f t="shared" si="43"/>
        <v>0</v>
      </c>
      <c r="P113" s="29"/>
      <c r="Q113" s="43"/>
      <c r="R113" s="43"/>
      <c r="S113" s="5"/>
      <c r="T113" s="5"/>
      <c r="U113" s="6"/>
      <c r="V113" s="6"/>
      <c r="W113" s="6"/>
      <c r="X113" s="6"/>
      <c r="Y113" s="6"/>
    </row>
    <row r="114" spans="1:26" ht="15" customHeight="1" x14ac:dyDescent="0.25">
      <c r="A114" s="8">
        <v>4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29" t="str">
        <f t="shared" si="43"/>
        <v>0</v>
      </c>
      <c r="P114" s="29"/>
      <c r="Q114" s="43"/>
      <c r="R114" s="43"/>
      <c r="S114" s="5"/>
      <c r="T114" s="5"/>
      <c r="U114" s="6"/>
      <c r="V114" s="6"/>
      <c r="W114" s="6"/>
      <c r="X114" s="6"/>
      <c r="Y114" s="6"/>
    </row>
    <row r="115" spans="1:26" ht="15" customHeight="1" x14ac:dyDescent="0.25">
      <c r="A115" s="8">
        <v>5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29" t="str">
        <f t="shared" si="43"/>
        <v>0</v>
      </c>
      <c r="P115" s="29"/>
      <c r="Q115" s="43"/>
      <c r="R115" s="43"/>
      <c r="S115" s="5"/>
      <c r="T115" s="5"/>
      <c r="U115" s="6"/>
      <c r="V115" s="6"/>
      <c r="W115" s="6"/>
      <c r="X115" s="6"/>
      <c r="Y115" s="6"/>
    </row>
    <row r="116" spans="1:26" ht="15" customHeight="1" x14ac:dyDescent="0.25">
      <c r="A116" s="8">
        <v>6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29" t="str">
        <f t="shared" si="43"/>
        <v>0</v>
      </c>
      <c r="P116" s="29"/>
      <c r="Q116" s="43"/>
      <c r="R116" s="43"/>
      <c r="S116" s="5"/>
      <c r="T116" s="5"/>
      <c r="U116" s="6"/>
      <c r="V116" s="7"/>
      <c r="W116" s="7"/>
      <c r="X116" s="7"/>
      <c r="Y116" s="7"/>
      <c r="Z116" s="2"/>
    </row>
    <row r="117" spans="1:26" ht="15" customHeight="1" x14ac:dyDescent="0.25">
      <c r="A117" s="8">
        <v>7</v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29" t="str">
        <f t="shared" si="43"/>
        <v>0</v>
      </c>
      <c r="P117" s="29"/>
      <c r="Q117" s="43"/>
      <c r="R117" s="43"/>
      <c r="S117" s="5"/>
      <c r="T117" s="5"/>
      <c r="U117" s="6"/>
      <c r="V117" s="7"/>
      <c r="W117" s="7"/>
      <c r="X117" s="7"/>
      <c r="Y117" s="7"/>
      <c r="Z117" s="2"/>
    </row>
    <row r="118" spans="1:26" ht="15" customHeight="1" x14ac:dyDescent="0.25">
      <c r="A118" s="8">
        <v>8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29" t="str">
        <f t="shared" si="43"/>
        <v>0</v>
      </c>
      <c r="P118" s="29"/>
      <c r="Q118" s="43"/>
      <c r="R118" s="43"/>
      <c r="S118" s="5"/>
      <c r="T118" s="5"/>
      <c r="U118" s="6"/>
      <c r="V118" s="7"/>
      <c r="W118" s="7"/>
      <c r="X118" s="7"/>
      <c r="Y118" s="7"/>
      <c r="Z118" s="2"/>
    </row>
    <row r="119" spans="1:26" ht="15" customHeight="1" x14ac:dyDescent="0.25">
      <c r="A119" s="8">
        <v>9</v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29" t="str">
        <f t="shared" si="43"/>
        <v>0</v>
      </c>
      <c r="P119" s="29"/>
      <c r="Q119" s="43"/>
      <c r="R119" s="43"/>
      <c r="S119" s="5"/>
      <c r="T119" s="5"/>
      <c r="U119" s="6"/>
      <c r="V119" s="7"/>
      <c r="W119" s="7"/>
      <c r="X119" s="7"/>
      <c r="Y119" s="7"/>
      <c r="Z119" s="2"/>
    </row>
    <row r="120" spans="1:26" ht="15" customHeight="1" x14ac:dyDescent="0.25">
      <c r="A120" s="8">
        <v>10</v>
      </c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29" t="str">
        <f t="shared" si="43"/>
        <v>0</v>
      </c>
      <c r="P120" s="29"/>
      <c r="Q120" s="43"/>
      <c r="R120" s="43"/>
      <c r="S120" s="5"/>
      <c r="T120" s="5"/>
      <c r="U120" s="6"/>
      <c r="V120" s="7"/>
      <c r="W120" s="7"/>
      <c r="X120" s="7"/>
      <c r="Y120" s="7"/>
      <c r="Z120" s="2"/>
    </row>
    <row r="121" spans="1:26" ht="22.5" customHeight="1" x14ac:dyDescent="0.25">
      <c r="A121" s="45" t="s">
        <v>43</v>
      </c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6"/>
      <c r="Q121" s="43"/>
      <c r="R121" s="43"/>
      <c r="S121" s="5"/>
      <c r="T121" s="5"/>
      <c r="U121" s="6"/>
      <c r="V121" s="7"/>
      <c r="W121" s="7"/>
      <c r="X121" s="7"/>
      <c r="Y121" s="7"/>
      <c r="Z121" s="2"/>
    </row>
    <row r="122" spans="1:26" ht="15" customHeight="1" x14ac:dyDescent="0.25">
      <c r="A122" s="29" t="s">
        <v>2</v>
      </c>
      <c r="B122" s="47" t="s">
        <v>21</v>
      </c>
      <c r="C122" s="48"/>
      <c r="D122" s="48"/>
      <c r="E122" s="48"/>
      <c r="F122" s="48"/>
      <c r="G122" s="48"/>
      <c r="H122" s="48"/>
      <c r="I122" s="48"/>
      <c r="J122" s="48"/>
      <c r="K122" s="48"/>
      <c r="L122" s="49"/>
      <c r="M122" s="56" t="s">
        <v>4</v>
      </c>
      <c r="N122" s="57"/>
      <c r="O122" s="29" t="s">
        <v>5</v>
      </c>
      <c r="P122" s="62"/>
      <c r="Q122" s="43"/>
      <c r="R122" s="43"/>
      <c r="S122" s="5"/>
      <c r="T122" s="5"/>
      <c r="U122" s="6"/>
      <c r="V122" s="7"/>
      <c r="W122" s="7"/>
      <c r="X122" s="7"/>
      <c r="Y122" s="7"/>
      <c r="Z122" s="2"/>
    </row>
    <row r="123" spans="1:26" ht="15" customHeight="1" x14ac:dyDescent="0.25">
      <c r="A123" s="29"/>
      <c r="B123" s="50"/>
      <c r="C123" s="51"/>
      <c r="D123" s="51"/>
      <c r="E123" s="51"/>
      <c r="F123" s="51"/>
      <c r="G123" s="51"/>
      <c r="H123" s="51"/>
      <c r="I123" s="51"/>
      <c r="J123" s="51"/>
      <c r="K123" s="51"/>
      <c r="L123" s="52"/>
      <c r="M123" s="58"/>
      <c r="N123" s="59"/>
      <c r="O123" s="29"/>
      <c r="P123" s="62"/>
      <c r="Q123" s="43"/>
      <c r="R123" s="43"/>
      <c r="S123" s="5"/>
      <c r="T123" s="5"/>
      <c r="U123" s="6"/>
      <c r="V123" s="7"/>
      <c r="W123" s="7"/>
      <c r="X123" s="7"/>
      <c r="Y123" s="7"/>
      <c r="Z123" s="2"/>
    </row>
    <row r="124" spans="1:26" ht="15" customHeight="1" x14ac:dyDescent="0.25">
      <c r="A124" s="29"/>
      <c r="B124" s="53"/>
      <c r="C124" s="54"/>
      <c r="D124" s="54"/>
      <c r="E124" s="54"/>
      <c r="F124" s="54"/>
      <c r="G124" s="54"/>
      <c r="H124" s="54"/>
      <c r="I124" s="54"/>
      <c r="J124" s="54"/>
      <c r="K124" s="54"/>
      <c r="L124" s="55"/>
      <c r="M124" s="60"/>
      <c r="N124" s="61"/>
      <c r="O124" s="29"/>
      <c r="P124" s="62"/>
      <c r="Q124" s="43"/>
      <c r="R124" s="43"/>
      <c r="S124" s="5"/>
      <c r="T124" s="5"/>
      <c r="U124" s="6"/>
      <c r="V124" s="7"/>
      <c r="W124" s="7"/>
      <c r="X124" s="7"/>
      <c r="Y124" s="7"/>
      <c r="Z124" s="2"/>
    </row>
    <row r="125" spans="1:26" ht="15" customHeight="1" x14ac:dyDescent="0.25">
      <c r="A125" s="8">
        <v>1</v>
      </c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29" t="str">
        <f>IF(M125="патент_на_изобр._на пол._модель","6",IF(M125="патент_на_прогр._для_ЭВМ_БД","3",IF(M125="Акт внедрения на производство","9","0")))</f>
        <v>0</v>
      </c>
      <c r="P125" s="29"/>
      <c r="Q125" s="43"/>
      <c r="R125" s="43"/>
      <c r="S125" s="5"/>
      <c r="T125" s="5"/>
      <c r="U125" s="6"/>
      <c r="V125" s="7"/>
      <c r="W125" s="7"/>
      <c r="X125" s="7"/>
      <c r="Y125" s="7"/>
      <c r="Z125" s="2"/>
    </row>
    <row r="126" spans="1:26" ht="15" customHeight="1" x14ac:dyDescent="0.25">
      <c r="A126" s="8">
        <v>2</v>
      </c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29" t="str">
        <f t="shared" ref="O126:O134" si="44">IF(M126="патент_на_изобр._на пол._модель","6",IF(M126="патент_на_прогр._для_ЭВМ_БД","3",IF(M126="Акт внедрения на производство","9","0")))</f>
        <v>0</v>
      </c>
      <c r="P126" s="29"/>
      <c r="Q126" s="43"/>
      <c r="R126" s="43"/>
      <c r="S126" s="5"/>
      <c r="T126" s="5"/>
      <c r="U126" s="6"/>
      <c r="V126" s="7"/>
      <c r="W126" s="7"/>
      <c r="X126" s="7"/>
      <c r="Y126" s="7"/>
      <c r="Z126" s="2"/>
    </row>
    <row r="127" spans="1:26" ht="15" customHeight="1" x14ac:dyDescent="0.25">
      <c r="A127" s="8">
        <v>3</v>
      </c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29" t="str">
        <f t="shared" si="44"/>
        <v>0</v>
      </c>
      <c r="P127" s="29"/>
      <c r="Q127" s="43"/>
      <c r="R127" s="43"/>
      <c r="S127" s="5"/>
      <c r="T127" s="5"/>
      <c r="U127" s="6"/>
      <c r="V127" s="6"/>
      <c r="W127" s="6"/>
      <c r="X127" s="6"/>
      <c r="Y127" s="6"/>
    </row>
    <row r="128" spans="1:26" ht="15" customHeight="1" x14ac:dyDescent="0.25">
      <c r="A128" s="8">
        <v>4</v>
      </c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29" t="str">
        <f t="shared" si="44"/>
        <v>0</v>
      </c>
      <c r="P128" s="29"/>
      <c r="Q128" s="43"/>
      <c r="R128" s="43"/>
      <c r="S128" s="5"/>
      <c r="T128" s="5"/>
      <c r="U128" s="6"/>
      <c r="V128" s="6"/>
      <c r="W128" s="6"/>
      <c r="X128" s="6"/>
      <c r="Y128" s="6"/>
    </row>
    <row r="129" spans="1:25" ht="15" customHeight="1" x14ac:dyDescent="0.25">
      <c r="A129" s="8">
        <v>5</v>
      </c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29" t="str">
        <f t="shared" si="44"/>
        <v>0</v>
      </c>
      <c r="P129" s="29"/>
      <c r="Q129" s="43"/>
      <c r="R129" s="43"/>
      <c r="S129" s="5"/>
      <c r="T129" s="5"/>
      <c r="U129" s="6"/>
      <c r="V129" s="6"/>
      <c r="W129" s="6"/>
      <c r="X129" s="6"/>
      <c r="Y129" s="6"/>
    </row>
    <row r="130" spans="1:25" ht="15" customHeight="1" x14ac:dyDescent="0.25">
      <c r="A130" s="8">
        <v>6</v>
      </c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29" t="str">
        <f t="shared" si="44"/>
        <v>0</v>
      </c>
      <c r="P130" s="29"/>
      <c r="Q130" s="43"/>
      <c r="R130" s="43"/>
      <c r="S130" s="5"/>
      <c r="T130" s="5"/>
      <c r="U130" s="6"/>
      <c r="V130" s="6"/>
      <c r="W130" s="6"/>
      <c r="X130" s="6"/>
      <c r="Y130" s="6"/>
    </row>
    <row r="131" spans="1:25" ht="15" customHeight="1" x14ac:dyDescent="0.25">
      <c r="A131" s="8">
        <v>7</v>
      </c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29" t="str">
        <f t="shared" si="44"/>
        <v>0</v>
      </c>
      <c r="P131" s="29"/>
      <c r="Q131" s="43"/>
      <c r="R131" s="43"/>
      <c r="S131" s="5"/>
      <c r="T131" s="5"/>
      <c r="U131" s="6"/>
      <c r="V131" s="6"/>
      <c r="W131" s="6"/>
      <c r="X131" s="6"/>
      <c r="Y131" s="6"/>
    </row>
    <row r="132" spans="1:25" ht="15" customHeight="1" x14ac:dyDescent="0.25">
      <c r="A132" s="8">
        <v>8</v>
      </c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29" t="str">
        <f t="shared" si="44"/>
        <v>0</v>
      </c>
      <c r="P132" s="29"/>
      <c r="Q132" s="43"/>
      <c r="R132" s="43"/>
      <c r="S132" s="5"/>
      <c r="T132" s="5"/>
      <c r="U132" s="6"/>
      <c r="V132" s="6"/>
      <c r="W132" s="6"/>
      <c r="X132" s="6"/>
      <c r="Y132" s="6"/>
    </row>
    <row r="133" spans="1:25" ht="15" customHeight="1" x14ac:dyDescent="0.25">
      <c r="A133" s="8">
        <v>9</v>
      </c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29" t="str">
        <f t="shared" si="44"/>
        <v>0</v>
      </c>
      <c r="P133" s="29"/>
      <c r="Q133" s="43"/>
      <c r="R133" s="43"/>
      <c r="S133" s="5"/>
      <c r="T133" s="5"/>
      <c r="U133" s="6"/>
      <c r="V133" s="6"/>
      <c r="W133" s="6"/>
      <c r="X133" s="6"/>
      <c r="Y133" s="6"/>
    </row>
    <row r="134" spans="1:25" ht="15" customHeight="1" x14ac:dyDescent="0.25">
      <c r="A134" s="8">
        <v>10</v>
      </c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29" t="str">
        <f t="shared" si="44"/>
        <v>0</v>
      </c>
      <c r="P134" s="29"/>
      <c r="Q134" s="43"/>
      <c r="R134" s="43"/>
      <c r="S134" s="5"/>
      <c r="T134" s="5"/>
      <c r="U134" s="6"/>
      <c r="V134" s="6"/>
      <c r="W134" s="6"/>
      <c r="X134" s="6"/>
      <c r="Y134" s="6"/>
    </row>
    <row r="135" spans="1:25" ht="1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43"/>
      <c r="R135" s="43"/>
      <c r="S135" s="5"/>
      <c r="T135" s="5"/>
      <c r="U135" s="6"/>
      <c r="V135" s="6"/>
      <c r="W135" s="6"/>
      <c r="X135" s="6"/>
      <c r="Y135" s="6"/>
    </row>
    <row r="136" spans="1:25" ht="21" customHeight="1" x14ac:dyDescent="0.25">
      <c r="A136" s="45" t="s">
        <v>44</v>
      </c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6"/>
      <c r="Q136" s="43"/>
      <c r="R136" s="43"/>
      <c r="S136" s="5"/>
      <c r="T136" s="5"/>
      <c r="U136" s="6"/>
      <c r="V136" s="6"/>
      <c r="W136" s="6"/>
      <c r="X136" s="6"/>
      <c r="Y136" s="6"/>
    </row>
    <row r="137" spans="1:25" ht="15" customHeight="1" x14ac:dyDescent="0.25">
      <c r="A137" s="29" t="s">
        <v>2</v>
      </c>
      <c r="B137" s="47" t="s">
        <v>22</v>
      </c>
      <c r="C137" s="48"/>
      <c r="D137" s="48"/>
      <c r="E137" s="48"/>
      <c r="F137" s="48"/>
      <c r="G137" s="48"/>
      <c r="H137" s="48"/>
      <c r="I137" s="48"/>
      <c r="J137" s="48"/>
      <c r="K137" s="48"/>
      <c r="L137" s="49"/>
      <c r="M137" s="56" t="s">
        <v>4</v>
      </c>
      <c r="N137" s="57"/>
      <c r="O137" s="29" t="s">
        <v>5</v>
      </c>
      <c r="P137" s="62"/>
      <c r="Q137" s="43"/>
      <c r="R137" s="43"/>
      <c r="S137" s="5"/>
      <c r="T137" s="5"/>
      <c r="U137" s="6"/>
      <c r="V137" s="6"/>
      <c r="W137" s="6"/>
      <c r="X137" s="6"/>
      <c r="Y137" s="6"/>
    </row>
    <row r="138" spans="1:25" ht="15" customHeight="1" x14ac:dyDescent="0.25">
      <c r="A138" s="29"/>
      <c r="B138" s="50"/>
      <c r="C138" s="51"/>
      <c r="D138" s="51"/>
      <c r="E138" s="51"/>
      <c r="F138" s="51"/>
      <c r="G138" s="51"/>
      <c r="H138" s="51"/>
      <c r="I138" s="51"/>
      <c r="J138" s="51"/>
      <c r="K138" s="51"/>
      <c r="L138" s="52"/>
      <c r="M138" s="58"/>
      <c r="N138" s="59"/>
      <c r="O138" s="29"/>
      <c r="P138" s="62"/>
      <c r="Q138" s="43"/>
      <c r="R138" s="43"/>
      <c r="S138" s="5"/>
      <c r="T138" s="5"/>
      <c r="U138" s="6"/>
      <c r="V138" s="6"/>
      <c r="W138" s="6"/>
      <c r="X138" s="6"/>
      <c r="Y138" s="6"/>
    </row>
    <row r="139" spans="1:25" ht="15" customHeight="1" x14ac:dyDescent="0.25">
      <c r="A139" s="29"/>
      <c r="B139" s="53"/>
      <c r="C139" s="54"/>
      <c r="D139" s="54"/>
      <c r="E139" s="54"/>
      <c r="F139" s="54"/>
      <c r="G139" s="54"/>
      <c r="H139" s="54"/>
      <c r="I139" s="54"/>
      <c r="J139" s="54"/>
      <c r="K139" s="54"/>
      <c r="L139" s="55"/>
      <c r="M139" s="60"/>
      <c r="N139" s="61"/>
      <c r="O139" s="29"/>
      <c r="P139" s="62"/>
      <c r="Q139" s="43"/>
      <c r="R139" s="43"/>
      <c r="S139" s="5"/>
      <c r="T139" s="5"/>
      <c r="U139" s="6"/>
      <c r="V139" s="6"/>
      <c r="W139" s="6"/>
      <c r="X139" s="6"/>
      <c r="Y139" s="6"/>
    </row>
    <row r="140" spans="1:25" ht="15" customHeight="1" x14ac:dyDescent="0.25">
      <c r="A140" s="29">
        <v>1</v>
      </c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29" t="str">
        <f>IF(M140="РАН_диплом","7,5",IF(M140="РАН_медаль","15",IF(M140="международные_диплом","4,5",IF(M140="международные_медаль","9",IF(M140="всероссийские(федеральные)_диплом","2,5",IF(M140="всероссийские(федеральные)_медаль","5",IF(M140="региональные(в_т.ч.,СПб)_диплом","1,5",IF(M140="региональные(в_т.ч.,СПб)_медаль","3",IF(M140="университетские_диплом","1",IF(M140="университетские_медаль","2","0"))))))))))</f>
        <v>0</v>
      </c>
      <c r="P140" s="29"/>
      <c r="Q140" s="43"/>
      <c r="R140" s="43"/>
      <c r="S140" s="5"/>
      <c r="T140" s="5"/>
      <c r="U140" s="6"/>
      <c r="V140" s="6"/>
      <c r="W140" s="6"/>
      <c r="X140" s="6"/>
      <c r="Y140" s="6"/>
    </row>
    <row r="141" spans="1:25" ht="15" customHeight="1" x14ac:dyDescent="0.25">
      <c r="A141" s="29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29"/>
      <c r="P141" s="29"/>
      <c r="Q141" s="43"/>
      <c r="R141" s="43"/>
      <c r="S141" s="5"/>
      <c r="T141" s="5"/>
      <c r="U141" s="6"/>
      <c r="V141" s="6"/>
      <c r="W141" s="6"/>
      <c r="X141" s="6"/>
      <c r="Y141" s="6"/>
    </row>
    <row r="142" spans="1:25" ht="15" customHeight="1" x14ac:dyDescent="0.25">
      <c r="A142" s="29">
        <v>2</v>
      </c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29" t="str">
        <f t="shared" ref="O142" si="45">IF(M142="РАН_диплом","7,5",IF(M142="РАН_медаль","15",IF(M142="международные_диплом","4,5",IF(M142="международные_медаль","9",IF(M142="всероссийские(федеральные)_диплом","2,5",IF(M142="всероссийские(федеральные)_медаль","5",IF(M142="региональные(в_т.ч.,СПб)_диплом","1,5",IF(M142="региональные(в_т.ч.,СПб)_медаль","3",IF(M142="университетские_диплом","1",IF(M142="университетские_медаль","2","0"))))))))))</f>
        <v>0</v>
      </c>
      <c r="P142" s="29"/>
      <c r="Q142" s="43"/>
      <c r="R142" s="43"/>
      <c r="S142" s="5"/>
      <c r="T142" s="5"/>
      <c r="U142" s="6"/>
      <c r="V142" s="6"/>
      <c r="W142" s="6"/>
      <c r="X142" s="6"/>
      <c r="Y142" s="6"/>
    </row>
    <row r="143" spans="1:25" ht="15" customHeight="1" x14ac:dyDescent="0.25">
      <c r="A143" s="29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29"/>
      <c r="P143" s="29"/>
      <c r="Q143" s="43"/>
      <c r="R143" s="43"/>
      <c r="S143" s="5"/>
      <c r="T143" s="5"/>
      <c r="U143" s="6"/>
      <c r="V143" s="6"/>
      <c r="W143" s="6"/>
      <c r="X143" s="6"/>
      <c r="Y143" s="6"/>
    </row>
    <row r="144" spans="1:25" ht="15" customHeight="1" x14ac:dyDescent="0.25">
      <c r="A144" s="29">
        <v>3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29" t="str">
        <f t="shared" ref="O144" si="46">IF(M144="РАН_диплом","7,5",IF(M144="РАН_медаль","15",IF(M144="международные_диплом","4,5",IF(M144="международные_медаль","9",IF(M144="всероссийские(федеральные)_диплом","2,5",IF(M144="всероссийские(федеральные)_медаль","5",IF(M144="региональные(в_т.ч.,СПб)_диплом","1,5",IF(M144="региональные(в_т.ч.,СПб)_медаль","3",IF(M144="университетские_диплом","1",IF(M144="университетские_медаль","2","0"))))))))))</f>
        <v>0</v>
      </c>
      <c r="P144" s="29"/>
      <c r="Q144" s="43"/>
      <c r="R144" s="43"/>
      <c r="S144" s="5"/>
      <c r="T144" s="5"/>
      <c r="U144" s="6"/>
      <c r="V144" s="6"/>
      <c r="W144" s="6"/>
      <c r="X144" s="6"/>
      <c r="Y144" s="6"/>
    </row>
    <row r="145" spans="1:25" ht="15" customHeight="1" x14ac:dyDescent="0.25">
      <c r="A145" s="29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29"/>
      <c r="P145" s="29"/>
      <c r="Q145" s="43"/>
      <c r="R145" s="43"/>
      <c r="S145" s="5"/>
      <c r="T145" s="5"/>
      <c r="U145" s="6"/>
      <c r="V145" s="6"/>
      <c r="W145" s="6"/>
      <c r="X145" s="6"/>
      <c r="Y145" s="6"/>
    </row>
    <row r="146" spans="1:25" ht="15" customHeight="1" x14ac:dyDescent="0.25">
      <c r="A146" s="29">
        <v>4</v>
      </c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29" t="str">
        <f t="shared" ref="O146" si="47">IF(M146="РАН_диплом","7,5",IF(M146="РАН_медаль","15",IF(M146="международные_диплом","4,5",IF(M146="международные_медаль","9",IF(M146="всероссийские(федеральные)_диплом","2,5",IF(M146="всероссийские(федеральные)_медаль","5",IF(M146="региональные(в_т.ч.,СПб)_диплом","1,5",IF(M146="региональные(в_т.ч.,СПб)_медаль","3",IF(M146="университетские_диплом","1",IF(M146="университетские_медаль","2","0"))))))))))</f>
        <v>0</v>
      </c>
      <c r="P146" s="29"/>
      <c r="Q146" s="43"/>
      <c r="R146" s="43"/>
      <c r="S146" s="5"/>
      <c r="T146" s="5"/>
      <c r="U146" s="6"/>
      <c r="V146" s="6"/>
      <c r="W146" s="6"/>
      <c r="X146" s="6"/>
      <c r="Y146" s="6"/>
    </row>
    <row r="147" spans="1:25" ht="15" customHeight="1" x14ac:dyDescent="0.25">
      <c r="A147" s="29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29"/>
      <c r="P147" s="29"/>
      <c r="Q147" s="43"/>
      <c r="R147" s="43"/>
      <c r="S147" s="5"/>
      <c r="T147" s="5"/>
      <c r="U147" s="6"/>
      <c r="V147" s="6"/>
      <c r="W147" s="6"/>
      <c r="X147" s="6"/>
      <c r="Y147" s="6"/>
    </row>
    <row r="148" spans="1:25" ht="15" customHeight="1" x14ac:dyDescent="0.25">
      <c r="A148" s="29">
        <v>5</v>
      </c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29" t="str">
        <f t="shared" ref="O148" si="48">IF(M148="РАН_диплом","7,5",IF(M148="РАН_медаль","15",IF(M148="международные_диплом","4,5",IF(M148="международные_медаль","9",IF(M148="всероссийские(федеральные)_диплом","2,5",IF(M148="всероссийские(федеральные)_медаль","5",IF(M148="региональные(в_т.ч.,СПб)_диплом","1,5",IF(M148="региональные(в_т.ч.,СПб)_медаль","3",IF(M148="университетские_диплом","1",IF(M148="университетские_медаль","2","0"))))))))))</f>
        <v>0</v>
      </c>
      <c r="P148" s="29"/>
      <c r="Q148" s="43"/>
      <c r="R148" s="43"/>
      <c r="S148" s="5"/>
      <c r="T148" s="5"/>
      <c r="U148" s="6"/>
      <c r="V148" s="6"/>
      <c r="W148" s="6"/>
      <c r="X148" s="6"/>
      <c r="Y148" s="6"/>
    </row>
    <row r="149" spans="1:25" ht="15" customHeight="1" x14ac:dyDescent="0.25">
      <c r="A149" s="29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29"/>
      <c r="P149" s="29"/>
      <c r="Q149" s="43"/>
      <c r="R149" s="43"/>
      <c r="S149" s="5"/>
      <c r="T149" s="5"/>
      <c r="U149" s="6"/>
      <c r="V149" s="6"/>
      <c r="W149" s="6"/>
      <c r="X149" s="6"/>
      <c r="Y149" s="6"/>
    </row>
    <row r="150" spans="1:25" ht="15" customHeight="1" x14ac:dyDescent="0.25">
      <c r="A150" s="29">
        <v>6</v>
      </c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29" t="str">
        <f t="shared" ref="O150" si="49">IF(M150="РАН_диплом","7,5",IF(M150="РАН_медаль","15",IF(M150="международные_диплом","4,5",IF(M150="международные_медаль","9",IF(M150="всероссийские(федеральные)_диплом","2,5",IF(M150="всероссийские(федеральные)_медаль","5",IF(M150="региональные(в_т.ч.,СПб)_диплом","1,5",IF(M150="региональные(в_т.ч.,СПб)_медаль","3",IF(M150="университетские_диплом","1",IF(M150="университетские_медаль","2","0"))))))))))</f>
        <v>0</v>
      </c>
      <c r="P150" s="29"/>
      <c r="Q150" s="43"/>
      <c r="R150" s="43"/>
      <c r="S150" s="5"/>
      <c r="T150" s="5"/>
      <c r="U150" s="6"/>
      <c r="V150" s="6"/>
      <c r="W150" s="6"/>
      <c r="X150" s="6"/>
      <c r="Y150" s="6"/>
    </row>
    <row r="151" spans="1:25" ht="15" customHeight="1" x14ac:dyDescent="0.25">
      <c r="A151" s="29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29"/>
      <c r="P151" s="29"/>
      <c r="Q151" s="43"/>
      <c r="R151" s="43"/>
      <c r="S151" s="5"/>
      <c r="T151" s="5"/>
      <c r="U151" s="6"/>
      <c r="V151" s="6"/>
      <c r="W151" s="6"/>
      <c r="X151" s="6"/>
      <c r="Y151" s="6"/>
    </row>
    <row r="152" spans="1:25" ht="15" customHeight="1" x14ac:dyDescent="0.25">
      <c r="A152" s="29">
        <v>7</v>
      </c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29" t="str">
        <f t="shared" ref="O152" si="50">IF(M152="РАН_диплом","7,5",IF(M152="РАН_медаль","15",IF(M152="международные_диплом","4,5",IF(M152="международные_медаль","9",IF(M152="всероссийские(федеральные)_диплом","2,5",IF(M152="всероссийские(федеральные)_медаль","5",IF(M152="региональные(в_т.ч.,СПб)_диплом","1,5",IF(M152="региональные(в_т.ч.,СПб)_медаль","3",IF(M152="университетские_диплом","1",IF(M152="университетские_медаль","2","0"))))))))))</f>
        <v>0</v>
      </c>
      <c r="P152" s="29"/>
      <c r="Q152" s="43"/>
      <c r="R152" s="43"/>
      <c r="S152" s="5"/>
      <c r="T152" s="5"/>
      <c r="U152" s="6"/>
      <c r="V152" s="6"/>
      <c r="W152" s="6"/>
      <c r="X152" s="6"/>
      <c r="Y152" s="6"/>
    </row>
    <row r="153" spans="1:25" ht="15" customHeight="1" x14ac:dyDescent="0.25">
      <c r="A153" s="29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29"/>
      <c r="P153" s="29"/>
      <c r="Q153" s="43"/>
      <c r="R153" s="43"/>
      <c r="S153" s="5"/>
      <c r="T153" s="5"/>
      <c r="U153" s="6"/>
      <c r="V153" s="6"/>
      <c r="W153" s="6"/>
      <c r="X153" s="6"/>
      <c r="Y153" s="6"/>
    </row>
    <row r="154" spans="1:25" ht="15" customHeight="1" x14ac:dyDescent="0.25">
      <c r="A154" s="29">
        <v>8</v>
      </c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29" t="str">
        <f t="shared" ref="O154" si="51">IF(M154="РАН_диплом","7,5",IF(M154="РАН_медаль","15",IF(M154="международные_диплом","4,5",IF(M154="международные_медаль","9",IF(M154="всероссийские(федеральные)_диплом","2,5",IF(M154="всероссийские(федеральные)_медаль","5",IF(M154="региональные(в_т.ч.,СПб)_диплом","1,5",IF(M154="региональные(в_т.ч.,СПб)_медаль","3",IF(M154="университетские_диплом","1",IF(M154="университетские_медаль","2","0"))))))))))</f>
        <v>0</v>
      </c>
      <c r="P154" s="29"/>
      <c r="Q154" s="43"/>
      <c r="R154" s="43"/>
      <c r="S154" s="5"/>
      <c r="T154" s="5"/>
      <c r="U154" s="6"/>
      <c r="V154" s="6"/>
      <c r="W154" s="6"/>
      <c r="X154" s="6"/>
      <c r="Y154" s="6"/>
    </row>
    <row r="155" spans="1:25" ht="15" customHeight="1" x14ac:dyDescent="0.25">
      <c r="A155" s="29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29"/>
      <c r="P155" s="29"/>
      <c r="Q155" s="43"/>
      <c r="R155" s="43"/>
      <c r="S155" s="5"/>
      <c r="T155" s="5"/>
      <c r="U155" s="6"/>
      <c r="V155" s="6"/>
      <c r="W155" s="6"/>
      <c r="X155" s="6"/>
      <c r="Y155" s="6"/>
    </row>
    <row r="156" spans="1:25" ht="15" customHeight="1" x14ac:dyDescent="0.25">
      <c r="A156" s="29">
        <v>9</v>
      </c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29" t="str">
        <f t="shared" ref="O156" si="52">IF(M156="РАН_диплом","7,5",IF(M156="РАН_медаль","15",IF(M156="международные_диплом","4,5",IF(M156="международные_медаль","9",IF(M156="всероссийские(федеральные)_диплом","2,5",IF(M156="всероссийские(федеральные)_медаль","5",IF(M156="региональные(в_т.ч.,СПб)_диплом","1,5",IF(M156="региональные(в_т.ч.,СПб)_медаль","3",IF(M156="университетские_диплом","1",IF(M156="университетские_медаль","2","0"))))))))))</f>
        <v>0</v>
      </c>
      <c r="P156" s="29"/>
      <c r="Q156" s="43"/>
      <c r="R156" s="43"/>
      <c r="S156" s="5"/>
      <c r="T156" s="5"/>
      <c r="U156" s="6"/>
      <c r="V156" s="6"/>
      <c r="W156" s="6"/>
      <c r="X156" s="6"/>
      <c r="Y156" s="6"/>
    </row>
    <row r="157" spans="1:25" ht="15" customHeight="1" x14ac:dyDescent="0.25">
      <c r="A157" s="29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29"/>
      <c r="P157" s="29"/>
      <c r="Q157" s="43"/>
      <c r="R157" s="43"/>
      <c r="S157" s="5"/>
      <c r="T157" s="5"/>
      <c r="U157" s="6"/>
      <c r="V157" s="6"/>
      <c r="W157" s="6"/>
      <c r="X157" s="6"/>
      <c r="Y157" s="6"/>
    </row>
    <row r="158" spans="1:25" ht="15" customHeight="1" x14ac:dyDescent="0.25">
      <c r="A158" s="29">
        <v>10</v>
      </c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29" t="str">
        <f t="shared" ref="O158" si="53">IF(M158="РАН_диплом","7,5",IF(M158="РАН_медаль","15",IF(M158="международные_диплом","4,5",IF(M158="международные_медаль","9",IF(M158="всероссийские(федеральные)_диплом","2,5",IF(M158="всероссийские(федеральные)_медаль","5",IF(M158="региональные(в_т.ч.,СПб)_диплом","1,5",IF(M158="региональные(в_т.ч.,СПб)_медаль","3",IF(M158="университетские_диплом","1",IF(M158="университетские_медаль","2","0"))))))))))</f>
        <v>0</v>
      </c>
      <c r="P158" s="29"/>
      <c r="Q158" s="43"/>
      <c r="R158" s="43"/>
      <c r="S158" s="5"/>
      <c r="T158" s="5"/>
      <c r="U158" s="6"/>
      <c r="V158" s="6"/>
      <c r="W158" s="6"/>
      <c r="X158" s="6"/>
      <c r="Y158" s="6"/>
    </row>
    <row r="159" spans="1:25" ht="15" customHeight="1" x14ac:dyDescent="0.25">
      <c r="A159" s="29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29"/>
      <c r="P159" s="29"/>
      <c r="Q159" s="43"/>
      <c r="R159" s="43"/>
      <c r="S159" s="5"/>
      <c r="T159" s="5"/>
      <c r="U159" s="6"/>
      <c r="V159" s="6"/>
      <c r="W159" s="6"/>
      <c r="X159" s="6"/>
      <c r="Y159" s="6"/>
    </row>
    <row r="160" spans="1:25" ht="1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22">
        <f>Q6</f>
        <v>0</v>
      </c>
      <c r="R160" s="22"/>
      <c r="S160" s="5"/>
      <c r="T160" s="5"/>
      <c r="U160" s="6"/>
      <c r="V160" s="6"/>
      <c r="W160" s="6"/>
      <c r="X160" s="6"/>
      <c r="Y160" s="6"/>
    </row>
    <row r="161" spans="1:25" ht="1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22"/>
      <c r="R161" s="22"/>
      <c r="S161" s="5"/>
      <c r="T161" s="5"/>
      <c r="U161" s="6"/>
      <c r="V161" s="6"/>
      <c r="W161" s="6"/>
      <c r="X161" s="6"/>
      <c r="Y161" s="6"/>
    </row>
    <row r="162" spans="1:25" ht="1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25" ht="1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25" ht="1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25" ht="1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25" ht="1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25" ht="1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25" ht="1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25" ht="1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25" ht="1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25" ht="1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25" ht="1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25" ht="1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25" ht="1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25" ht="1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25" ht="1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customHeight="1" x14ac:dyDescent="0.25"/>
    <row r="201" spans="1:16" ht="15" customHeight="1" x14ac:dyDescent="0.25"/>
    <row r="202" spans="1:16" ht="15" customHeight="1" x14ac:dyDescent="0.25"/>
    <row r="203" spans="1:16" ht="15" customHeight="1" x14ac:dyDescent="0.25"/>
    <row r="204" spans="1:16" ht="15" customHeight="1" x14ac:dyDescent="0.25"/>
    <row r="205" spans="1:16" ht="15" customHeight="1" x14ac:dyDescent="0.25"/>
    <row r="206" spans="1:16" ht="15" customHeight="1" x14ac:dyDescent="0.25"/>
    <row r="207" spans="1:16" ht="15" customHeight="1" x14ac:dyDescent="0.25"/>
    <row r="208" spans="1:16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305">
    <mergeCell ref="B133:L133"/>
    <mergeCell ref="M133:N133"/>
    <mergeCell ref="O133:P133"/>
    <mergeCell ref="B134:L134"/>
    <mergeCell ref="M134:N134"/>
    <mergeCell ref="O134:P134"/>
    <mergeCell ref="B131:L131"/>
    <mergeCell ref="M131:N131"/>
    <mergeCell ref="O131:P131"/>
    <mergeCell ref="B132:L132"/>
    <mergeCell ref="M132:N132"/>
    <mergeCell ref="O132:P132"/>
    <mergeCell ref="B129:L129"/>
    <mergeCell ref="M129:N129"/>
    <mergeCell ref="O129:P129"/>
    <mergeCell ref="B130:L130"/>
    <mergeCell ref="M130:N130"/>
    <mergeCell ref="O130:P130"/>
    <mergeCell ref="B127:L127"/>
    <mergeCell ref="M127:N127"/>
    <mergeCell ref="O127:P127"/>
    <mergeCell ref="B128:L128"/>
    <mergeCell ref="M128:N128"/>
    <mergeCell ref="O128:P128"/>
    <mergeCell ref="B126:L126"/>
    <mergeCell ref="M126:N126"/>
    <mergeCell ref="O126:P126"/>
    <mergeCell ref="O119:P119"/>
    <mergeCell ref="M120:N120"/>
    <mergeCell ref="O120:P120"/>
    <mergeCell ref="A121:P121"/>
    <mergeCell ref="A122:A124"/>
    <mergeCell ref="B122:L124"/>
    <mergeCell ref="M122:N124"/>
    <mergeCell ref="O122:P124"/>
    <mergeCell ref="O118:P118"/>
    <mergeCell ref="B125:L125"/>
    <mergeCell ref="M125:N125"/>
    <mergeCell ref="O125:P125"/>
    <mergeCell ref="B118:L118"/>
    <mergeCell ref="B119:L119"/>
    <mergeCell ref="B120:L120"/>
    <mergeCell ref="M118:N118"/>
    <mergeCell ref="M119:N119"/>
    <mergeCell ref="B115:L115"/>
    <mergeCell ref="B116:L116"/>
    <mergeCell ref="B117:L117"/>
    <mergeCell ref="A107:P107"/>
    <mergeCell ref="A108:A110"/>
    <mergeCell ref="B108:L110"/>
    <mergeCell ref="M108:N110"/>
    <mergeCell ref="O108:P110"/>
    <mergeCell ref="B111:L111"/>
    <mergeCell ref="O112:P112"/>
    <mergeCell ref="O113:P113"/>
    <mergeCell ref="O114:P114"/>
    <mergeCell ref="O115:P115"/>
    <mergeCell ref="O116:P116"/>
    <mergeCell ref="O117:P117"/>
    <mergeCell ref="M112:N112"/>
    <mergeCell ref="M113:N113"/>
    <mergeCell ref="M114:N114"/>
    <mergeCell ref="M115:N115"/>
    <mergeCell ref="M116:N116"/>
    <mergeCell ref="M117:N117"/>
    <mergeCell ref="B112:L112"/>
    <mergeCell ref="B113:L113"/>
    <mergeCell ref="B114:L114"/>
    <mergeCell ref="A103:A105"/>
    <mergeCell ref="O103:P105"/>
    <mergeCell ref="M103:N105"/>
    <mergeCell ref="B103:L105"/>
    <mergeCell ref="O111:P111"/>
    <mergeCell ref="M111:N111"/>
    <mergeCell ref="A100:A102"/>
    <mergeCell ref="O100:P102"/>
    <mergeCell ref="M100:N102"/>
    <mergeCell ref="B100:L102"/>
    <mergeCell ref="A97:A99"/>
    <mergeCell ref="O97:P99"/>
    <mergeCell ref="M97:N99"/>
    <mergeCell ref="B97:L99"/>
    <mergeCell ref="A94:A96"/>
    <mergeCell ref="O94:P96"/>
    <mergeCell ref="M94:N96"/>
    <mergeCell ref="B94:L96"/>
    <mergeCell ref="A91:A93"/>
    <mergeCell ref="O91:P93"/>
    <mergeCell ref="M91:N93"/>
    <mergeCell ref="B91:L93"/>
    <mergeCell ref="A88:A90"/>
    <mergeCell ref="O88:P90"/>
    <mergeCell ref="M88:N90"/>
    <mergeCell ref="B88:L90"/>
    <mergeCell ref="A85:A87"/>
    <mergeCell ref="O85:P87"/>
    <mergeCell ref="M85:N87"/>
    <mergeCell ref="B85:L87"/>
    <mergeCell ref="A82:A84"/>
    <mergeCell ref="O82:P84"/>
    <mergeCell ref="M82:N84"/>
    <mergeCell ref="B82:L84"/>
    <mergeCell ref="N65:N67"/>
    <mergeCell ref="N68:N70"/>
    <mergeCell ref="O65:P67"/>
    <mergeCell ref="O68:P70"/>
    <mergeCell ref="B65:I67"/>
    <mergeCell ref="B68:I70"/>
    <mergeCell ref="A79:A81"/>
    <mergeCell ref="O79:P81"/>
    <mergeCell ref="M79:N81"/>
    <mergeCell ref="B79:L81"/>
    <mergeCell ref="A76:A78"/>
    <mergeCell ref="O76:P78"/>
    <mergeCell ref="M76:N78"/>
    <mergeCell ref="B76:L78"/>
    <mergeCell ref="A73:A75"/>
    <mergeCell ref="O73:P75"/>
    <mergeCell ref="M73:N75"/>
    <mergeCell ref="B73:L75"/>
    <mergeCell ref="N59:N61"/>
    <mergeCell ref="N62:N64"/>
    <mergeCell ref="O59:P61"/>
    <mergeCell ref="O62:P64"/>
    <mergeCell ref="J53:L55"/>
    <mergeCell ref="M53:M55"/>
    <mergeCell ref="J56:L58"/>
    <mergeCell ref="M56:M58"/>
    <mergeCell ref="N53:N55"/>
    <mergeCell ref="N56:N58"/>
    <mergeCell ref="O53:P55"/>
    <mergeCell ref="O56:P58"/>
    <mergeCell ref="N47:N49"/>
    <mergeCell ref="N50:N52"/>
    <mergeCell ref="O47:P49"/>
    <mergeCell ref="O50:P52"/>
    <mergeCell ref="J41:L43"/>
    <mergeCell ref="M41:M43"/>
    <mergeCell ref="J44:L46"/>
    <mergeCell ref="M44:M46"/>
    <mergeCell ref="N41:N43"/>
    <mergeCell ref="N44:N46"/>
    <mergeCell ref="O41:P43"/>
    <mergeCell ref="O44:P46"/>
    <mergeCell ref="A59:A61"/>
    <mergeCell ref="A62:A64"/>
    <mergeCell ref="A65:A67"/>
    <mergeCell ref="A68:A70"/>
    <mergeCell ref="A56:A58"/>
    <mergeCell ref="J47:L49"/>
    <mergeCell ref="M47:M49"/>
    <mergeCell ref="J50:L52"/>
    <mergeCell ref="M50:M52"/>
    <mergeCell ref="J59:L61"/>
    <mergeCell ref="M59:M61"/>
    <mergeCell ref="J62:L64"/>
    <mergeCell ref="M62:M64"/>
    <mergeCell ref="J65:L67"/>
    <mergeCell ref="M65:M67"/>
    <mergeCell ref="J68:L70"/>
    <mergeCell ref="M68:M70"/>
    <mergeCell ref="M24:M26"/>
    <mergeCell ref="M27:M29"/>
    <mergeCell ref="M30:M32"/>
    <mergeCell ref="M33:M35"/>
    <mergeCell ref="A37:P37"/>
    <mergeCell ref="A38:A40"/>
    <mergeCell ref="B38:I40"/>
    <mergeCell ref="J38:L40"/>
    <mergeCell ref="M38:M40"/>
    <mergeCell ref="O38:P40"/>
    <mergeCell ref="Q3:R5"/>
    <mergeCell ref="N38:N40"/>
    <mergeCell ref="A72:P72"/>
    <mergeCell ref="N6:P8"/>
    <mergeCell ref="N9:P11"/>
    <mergeCell ref="N12:P14"/>
    <mergeCell ref="N15:P17"/>
    <mergeCell ref="N18:P20"/>
    <mergeCell ref="N21:P23"/>
    <mergeCell ref="B24:I26"/>
    <mergeCell ref="B27:I29"/>
    <mergeCell ref="B30:I32"/>
    <mergeCell ref="B33:I35"/>
    <mergeCell ref="A24:A26"/>
    <mergeCell ref="A27:A29"/>
    <mergeCell ref="A30:A32"/>
    <mergeCell ref="A33:A35"/>
    <mergeCell ref="B6:I8"/>
    <mergeCell ref="B9:I11"/>
    <mergeCell ref="M3:M5"/>
    <mergeCell ref="M6:M8"/>
    <mergeCell ref="M9:M11"/>
    <mergeCell ref="M12:M14"/>
    <mergeCell ref="M15:M17"/>
    <mergeCell ref="A3:A5"/>
    <mergeCell ref="B3:I5"/>
    <mergeCell ref="N3:P5"/>
    <mergeCell ref="A136:P136"/>
    <mergeCell ref="A137:A139"/>
    <mergeCell ref="B137:L139"/>
    <mergeCell ref="M137:N139"/>
    <mergeCell ref="O137:P139"/>
    <mergeCell ref="B12:I14"/>
    <mergeCell ref="B15:I17"/>
    <mergeCell ref="B18:I20"/>
    <mergeCell ref="B21:I23"/>
    <mergeCell ref="A6:A8"/>
    <mergeCell ref="A9:A11"/>
    <mergeCell ref="A12:A14"/>
    <mergeCell ref="A15:A17"/>
    <mergeCell ref="A18:A20"/>
    <mergeCell ref="A21:A23"/>
    <mergeCell ref="N24:P26"/>
    <mergeCell ref="N27:P29"/>
    <mergeCell ref="N30:P32"/>
    <mergeCell ref="N33:P35"/>
    <mergeCell ref="M18:M20"/>
    <mergeCell ref="M21:M23"/>
    <mergeCell ref="M146:N147"/>
    <mergeCell ref="O146:P147"/>
    <mergeCell ref="A148:A149"/>
    <mergeCell ref="B148:L149"/>
    <mergeCell ref="M148:N149"/>
    <mergeCell ref="O148:P149"/>
    <mergeCell ref="B140:L141"/>
    <mergeCell ref="M140:N141"/>
    <mergeCell ref="O140:P141"/>
    <mergeCell ref="A140:A141"/>
    <mergeCell ref="A142:A143"/>
    <mergeCell ref="B142:L143"/>
    <mergeCell ref="M142:N143"/>
    <mergeCell ref="O142:P143"/>
    <mergeCell ref="M156:N157"/>
    <mergeCell ref="O156:P157"/>
    <mergeCell ref="A158:A159"/>
    <mergeCell ref="B158:L159"/>
    <mergeCell ref="M158:N159"/>
    <mergeCell ref="O158:P159"/>
    <mergeCell ref="Q6:R159"/>
    <mergeCell ref="A150:A151"/>
    <mergeCell ref="B150:L151"/>
    <mergeCell ref="M150:N151"/>
    <mergeCell ref="O150:P151"/>
    <mergeCell ref="A152:A153"/>
    <mergeCell ref="B152:L153"/>
    <mergeCell ref="M152:N153"/>
    <mergeCell ref="O152:P153"/>
    <mergeCell ref="A154:A155"/>
    <mergeCell ref="B154:L155"/>
    <mergeCell ref="M154:N155"/>
    <mergeCell ref="O154:P155"/>
    <mergeCell ref="A144:A145"/>
    <mergeCell ref="B144:L145"/>
    <mergeCell ref="M144:N145"/>
    <mergeCell ref="O144:P145"/>
    <mergeCell ref="A146:A147"/>
    <mergeCell ref="L9:L11"/>
    <mergeCell ref="L12:L14"/>
    <mergeCell ref="L15:L17"/>
    <mergeCell ref="L18:L20"/>
    <mergeCell ref="L21:L23"/>
    <mergeCell ref="L24:L26"/>
    <mergeCell ref="L27:L29"/>
    <mergeCell ref="L30:L32"/>
    <mergeCell ref="A156:A157"/>
    <mergeCell ref="B156:L157"/>
    <mergeCell ref="B146:L147"/>
    <mergeCell ref="B41:I43"/>
    <mergeCell ref="B44:I46"/>
    <mergeCell ref="B47:I49"/>
    <mergeCell ref="B50:I52"/>
    <mergeCell ref="B53:I55"/>
    <mergeCell ref="A41:A43"/>
    <mergeCell ref="A44:A46"/>
    <mergeCell ref="A47:A49"/>
    <mergeCell ref="A50:A52"/>
    <mergeCell ref="A53:A55"/>
    <mergeCell ref="B56:I58"/>
    <mergeCell ref="B59:I61"/>
    <mergeCell ref="B62:I64"/>
    <mergeCell ref="S1:Y2"/>
    <mergeCell ref="S3:Y7"/>
    <mergeCell ref="S8:Y14"/>
    <mergeCell ref="S15:Y20"/>
    <mergeCell ref="S21:Y27"/>
    <mergeCell ref="S28:Y33"/>
    <mergeCell ref="S34:Y39"/>
    <mergeCell ref="S40:Y48"/>
    <mergeCell ref="Q160:R161"/>
    <mergeCell ref="A1:R2"/>
    <mergeCell ref="J3:K5"/>
    <mergeCell ref="J6:K8"/>
    <mergeCell ref="J9:K11"/>
    <mergeCell ref="J12:K14"/>
    <mergeCell ref="J15:K17"/>
    <mergeCell ref="J18:K20"/>
    <mergeCell ref="J21:K23"/>
    <mergeCell ref="J24:K26"/>
    <mergeCell ref="J27:K29"/>
    <mergeCell ref="J30:K32"/>
    <mergeCell ref="J33:K35"/>
    <mergeCell ref="L33:L35"/>
    <mergeCell ref="L3:L5"/>
    <mergeCell ref="L6:L8"/>
  </mergeCells>
  <dataValidations count="7">
    <dataValidation type="list" allowBlank="1" showInputMessage="1" showErrorMessage="1" sqref="J44:L70">
      <formula1>Список</formula1>
    </dataValidation>
    <dataValidation type="list" allowBlank="1" showInputMessage="1" showErrorMessage="1" promptTitle="100" sqref="J41:L43">
      <formula1>Список</formula1>
    </dataValidation>
    <dataValidation type="list" allowBlank="1" showInputMessage="1" showErrorMessage="1" sqref="M76:N105">
      <formula1>Конференции</formula1>
    </dataValidation>
    <dataValidation type="list" allowBlank="1" showInputMessage="1" showErrorMessage="1" sqref="M111:N120">
      <formula1>Гранты</formula1>
    </dataValidation>
    <dataValidation type="list" allowBlank="1" showInputMessage="1" showErrorMessage="1" sqref="M125:N134">
      <formula1>Акт</formula1>
    </dataValidation>
    <dataValidation type="list" allowBlank="1" showInputMessage="1" showErrorMessage="1" sqref="M140:N159">
      <formula1>Медали</formula1>
    </dataValidation>
    <dataValidation type="list" allowBlank="1" showInputMessage="1" showErrorMessage="1" sqref="L6:L35">
      <formula1>Статьи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A49"/>
  <sheetViews>
    <sheetView topLeftCell="A12" workbookViewId="0">
      <selection activeCell="F15" sqref="F15"/>
    </sheetView>
  </sheetViews>
  <sheetFormatPr defaultRowHeight="15" x14ac:dyDescent="0.25"/>
  <sheetData>
    <row r="1" spans="3:27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3:27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3:27" x14ac:dyDescent="0.25">
      <c r="C3" s="1"/>
      <c r="D3" s="1"/>
      <c r="E3" s="1" t="s">
        <v>8</v>
      </c>
      <c r="F3" s="1"/>
      <c r="G3" s="1"/>
      <c r="H3" s="1"/>
      <c r="I3" s="1"/>
      <c r="J3" s="1" t="s">
        <v>14</v>
      </c>
      <c r="K3" s="1"/>
      <c r="L3" s="1"/>
      <c r="M3" s="1"/>
      <c r="N3" s="1"/>
      <c r="O3" s="1"/>
      <c r="P3" s="1"/>
      <c r="Q3" s="1"/>
      <c r="R3" s="1"/>
    </row>
    <row r="4" spans="3:27" x14ac:dyDescent="0.25">
      <c r="C4" s="1"/>
      <c r="D4" s="1"/>
      <c r="E4" s="1" t="s">
        <v>9</v>
      </c>
      <c r="F4" s="1"/>
      <c r="G4" s="1"/>
      <c r="H4" s="1"/>
      <c r="I4" s="1"/>
      <c r="J4" s="1" t="s">
        <v>13</v>
      </c>
      <c r="K4" s="1"/>
      <c r="L4" s="1"/>
      <c r="M4" s="1"/>
      <c r="N4" s="1"/>
      <c r="O4" s="1"/>
      <c r="P4" s="1"/>
      <c r="Q4" s="1"/>
      <c r="R4" s="1"/>
    </row>
    <row r="5" spans="3:27" x14ac:dyDescent="0.25">
      <c r="C5" s="1"/>
      <c r="D5" s="1"/>
      <c r="E5" s="1" t="s">
        <v>10</v>
      </c>
      <c r="F5" s="1"/>
      <c r="G5" s="1"/>
      <c r="H5" s="1"/>
      <c r="I5" s="1"/>
      <c r="J5" s="1" t="s">
        <v>12</v>
      </c>
      <c r="K5" s="1"/>
      <c r="L5" s="1"/>
      <c r="M5" s="1"/>
      <c r="N5" s="1"/>
      <c r="O5" s="1"/>
      <c r="P5" s="1"/>
      <c r="Q5" s="1"/>
      <c r="R5" s="1"/>
    </row>
    <row r="6" spans="3:27" x14ac:dyDescent="0.25">
      <c r="C6" s="1"/>
      <c r="D6" s="1"/>
      <c r="E6" s="1"/>
      <c r="F6" s="1"/>
      <c r="G6" s="1"/>
      <c r="H6" s="1"/>
      <c r="I6" s="1"/>
      <c r="J6" s="1" t="s">
        <v>11</v>
      </c>
      <c r="K6" s="1"/>
      <c r="L6" s="1"/>
      <c r="M6" s="1"/>
      <c r="N6" s="1"/>
      <c r="O6" s="1"/>
      <c r="P6" s="1"/>
      <c r="Q6" s="1"/>
      <c r="R6" s="1"/>
    </row>
    <row r="7" spans="3:27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3:27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 t="s">
        <v>18</v>
      </c>
      <c r="P8" s="1"/>
      <c r="Q8" s="1"/>
      <c r="R8" s="1"/>
      <c r="S8" s="2"/>
      <c r="T8" s="2"/>
    </row>
    <row r="9" spans="3:27" x14ac:dyDescent="0.25">
      <c r="C9" s="1"/>
      <c r="D9" s="1"/>
      <c r="E9" s="1" t="s">
        <v>15</v>
      </c>
      <c r="F9" s="1"/>
      <c r="G9" s="1"/>
      <c r="H9" s="1"/>
      <c r="I9" s="1"/>
      <c r="J9" s="1"/>
      <c r="K9" s="1"/>
      <c r="L9" s="1"/>
      <c r="M9" s="1"/>
      <c r="N9" s="1"/>
      <c r="O9" s="1" t="s">
        <v>19</v>
      </c>
      <c r="P9" s="1"/>
      <c r="Q9" s="1"/>
      <c r="R9" s="1"/>
      <c r="S9" s="2"/>
      <c r="T9" s="2"/>
    </row>
    <row r="10" spans="3:27" x14ac:dyDescent="0.25">
      <c r="C10" s="1"/>
      <c r="D10" s="1"/>
      <c r="E10" s="1" t="s">
        <v>16</v>
      </c>
      <c r="F10" s="1"/>
      <c r="G10" s="1"/>
      <c r="H10" s="1"/>
      <c r="I10" s="1"/>
      <c r="J10" s="1"/>
      <c r="K10" s="1"/>
      <c r="L10" s="1"/>
      <c r="M10" s="1"/>
      <c r="N10" s="1"/>
      <c r="O10" s="1" t="s">
        <v>20</v>
      </c>
      <c r="P10" s="1"/>
      <c r="Q10" s="1"/>
      <c r="R10" s="1"/>
      <c r="S10" s="2"/>
      <c r="T10" s="2"/>
    </row>
    <row r="11" spans="3:27" x14ac:dyDescent="0.25">
      <c r="C11" s="1"/>
      <c r="D11" s="1"/>
      <c r="E11" s="1" t="s">
        <v>17</v>
      </c>
      <c r="F11" s="1"/>
      <c r="G11" s="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2"/>
      <c r="T11" s="2"/>
    </row>
    <row r="12" spans="3:27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"/>
      <c r="P12" s="2"/>
      <c r="Q12" s="2"/>
      <c r="R12" s="2"/>
      <c r="S12" s="2"/>
      <c r="T12" s="2"/>
    </row>
    <row r="13" spans="3:27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3:27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3:27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3:27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3:27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3:27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3:27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3:27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3:27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 t="s">
        <v>34</v>
      </c>
      <c r="T21" s="1"/>
      <c r="U21" s="1"/>
      <c r="V21" s="1"/>
      <c r="W21" s="1"/>
      <c r="X21" s="1"/>
      <c r="Y21" s="1"/>
      <c r="Z21" s="1"/>
      <c r="AA21" s="1"/>
    </row>
    <row r="22" spans="3:27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 t="s">
        <v>35</v>
      </c>
      <c r="T22" s="1"/>
      <c r="U22" s="1"/>
      <c r="V22" s="1"/>
      <c r="W22" s="1"/>
      <c r="X22" s="1"/>
      <c r="Y22" s="1"/>
      <c r="Z22" s="1"/>
      <c r="AA22" s="1"/>
    </row>
    <row r="23" spans="3:27" x14ac:dyDescent="0.25">
      <c r="C23" s="1"/>
      <c r="D23" s="1"/>
      <c r="E23" s="1"/>
      <c r="F23" s="1"/>
      <c r="G23" s="1"/>
      <c r="H23" s="1"/>
      <c r="I23" s="1"/>
      <c r="J23" s="1"/>
      <c r="Q23" s="1"/>
      <c r="R23" s="1"/>
      <c r="S23" s="1" t="s">
        <v>36</v>
      </c>
      <c r="T23" s="1"/>
      <c r="U23" s="1"/>
      <c r="V23" s="1"/>
      <c r="W23" s="1"/>
      <c r="X23" s="1"/>
      <c r="Y23" s="1"/>
      <c r="Z23" s="1"/>
      <c r="AA23" s="1"/>
    </row>
    <row r="24" spans="3:27" x14ac:dyDescent="0.25">
      <c r="C24" s="1"/>
      <c r="D24" s="1"/>
      <c r="E24" s="1" t="s">
        <v>23</v>
      </c>
      <c r="F24" s="1"/>
      <c r="G24" s="1"/>
      <c r="H24" s="1"/>
      <c r="I24" s="1"/>
      <c r="J24" s="1"/>
      <c r="Q24" s="1"/>
      <c r="R24" s="1"/>
      <c r="S24" s="1" t="s">
        <v>37</v>
      </c>
      <c r="T24" s="1"/>
      <c r="U24" s="1"/>
      <c r="V24" s="1"/>
      <c r="W24" s="1"/>
      <c r="X24" s="1"/>
      <c r="Y24" s="1"/>
      <c r="Z24" s="1"/>
      <c r="AA24" s="1"/>
    </row>
    <row r="25" spans="3:27" x14ac:dyDescent="0.25">
      <c r="C25" s="1"/>
      <c r="D25" s="1"/>
      <c r="E25" s="1" t="s">
        <v>24</v>
      </c>
      <c r="F25" s="1"/>
      <c r="G25" s="1"/>
      <c r="H25" s="1"/>
      <c r="I25" s="1"/>
      <c r="J25" s="1"/>
      <c r="Q25" s="1"/>
      <c r="R25" s="1"/>
      <c r="S25" s="1" t="s">
        <v>39</v>
      </c>
      <c r="T25" s="1"/>
      <c r="U25" s="1"/>
      <c r="V25" s="1"/>
      <c r="W25" s="1"/>
      <c r="X25" s="1"/>
      <c r="Y25" s="1"/>
      <c r="Z25" s="1"/>
      <c r="AA25" s="1"/>
    </row>
    <row r="26" spans="3:27" x14ac:dyDescent="0.25">
      <c r="C26" s="1"/>
      <c r="D26" s="1"/>
      <c r="E26" s="1" t="s">
        <v>25</v>
      </c>
      <c r="F26" s="1"/>
      <c r="G26" s="1"/>
      <c r="H26" s="1"/>
      <c r="I26" s="1"/>
      <c r="J26" s="1"/>
      <c r="Q26" s="1"/>
      <c r="R26" s="1"/>
      <c r="S26" s="1" t="s">
        <v>38</v>
      </c>
      <c r="T26" s="1"/>
      <c r="U26" s="1"/>
      <c r="V26" s="1"/>
      <c r="W26" s="1"/>
      <c r="X26" s="1"/>
      <c r="Y26" s="1"/>
      <c r="Z26" s="1"/>
      <c r="AA26" s="1"/>
    </row>
    <row r="27" spans="3:27" x14ac:dyDescent="0.25">
      <c r="C27" s="1"/>
      <c r="D27" s="1"/>
      <c r="E27" s="1" t="s">
        <v>26</v>
      </c>
      <c r="F27" s="1"/>
      <c r="G27" s="1"/>
      <c r="H27" s="1"/>
      <c r="I27" s="1"/>
      <c r="J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3:27" x14ac:dyDescent="0.25">
      <c r="C28" s="1"/>
      <c r="D28" s="1"/>
      <c r="E28" s="1" t="s">
        <v>27</v>
      </c>
      <c r="F28" s="1"/>
      <c r="G28" s="1"/>
      <c r="H28" s="1"/>
      <c r="I28" s="1"/>
      <c r="J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3:27" x14ac:dyDescent="0.25">
      <c r="C29" s="1"/>
      <c r="D29" s="1"/>
      <c r="E29" s="1" t="s">
        <v>28</v>
      </c>
      <c r="F29" s="1"/>
      <c r="G29" s="1"/>
      <c r="H29" s="1"/>
      <c r="I29" s="1"/>
      <c r="J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3:27" x14ac:dyDescent="0.25">
      <c r="C30" s="1"/>
      <c r="D30" s="1"/>
      <c r="E30" s="1" t="s">
        <v>29</v>
      </c>
      <c r="F30" s="1"/>
      <c r="G30" s="1"/>
      <c r="H30" s="1"/>
      <c r="I30" s="1"/>
      <c r="J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3:27" x14ac:dyDescent="0.25">
      <c r="C31" s="1"/>
      <c r="D31" s="1"/>
      <c r="E31" s="1" t="s">
        <v>30</v>
      </c>
      <c r="F31" s="1"/>
      <c r="G31" s="1"/>
      <c r="H31" s="1"/>
      <c r="I31" s="1"/>
      <c r="J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3:27" x14ac:dyDescent="0.25">
      <c r="C32" s="1"/>
      <c r="D32" s="1"/>
      <c r="E32" s="1" t="s">
        <v>31</v>
      </c>
      <c r="F32" s="1"/>
      <c r="G32" s="1"/>
      <c r="H32" s="1"/>
      <c r="I32" s="1"/>
      <c r="J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3:27" x14ac:dyDescent="0.25">
      <c r="C33" s="1"/>
      <c r="D33" s="1"/>
      <c r="E33" s="1" t="s">
        <v>32</v>
      </c>
      <c r="F33" s="1"/>
      <c r="G33" s="1"/>
      <c r="H33" s="1"/>
      <c r="I33" s="1"/>
      <c r="J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3:27" x14ac:dyDescent="0.25">
      <c r="C34" s="1"/>
      <c r="D34" s="1"/>
      <c r="E34" s="1"/>
      <c r="F34" s="1"/>
      <c r="G34" s="1"/>
      <c r="H34" s="1"/>
      <c r="I34" s="1"/>
      <c r="J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3:27" x14ac:dyDescent="0.25">
      <c r="C35" s="1"/>
      <c r="D35" s="1"/>
      <c r="E35" s="1"/>
      <c r="F35" s="1"/>
      <c r="G35" s="1"/>
      <c r="H35" s="1"/>
      <c r="I35" s="1"/>
      <c r="J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3:27" x14ac:dyDescent="0.25">
      <c r="C36" s="1"/>
      <c r="D36" s="1"/>
      <c r="E36" s="1"/>
      <c r="F36" s="1"/>
      <c r="G36" s="1"/>
      <c r="H36" s="1"/>
      <c r="I36" s="1"/>
      <c r="J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3:27" x14ac:dyDescent="0.25">
      <c r="C37" s="1"/>
      <c r="D37" s="1"/>
      <c r="E37" s="1"/>
      <c r="F37" s="1"/>
      <c r="G37" s="1"/>
      <c r="H37" s="1"/>
      <c r="I37" s="1"/>
      <c r="J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3:27" x14ac:dyDescent="0.25">
      <c r="C38" s="1"/>
      <c r="D38" s="1"/>
      <c r="E38" s="1"/>
      <c r="F38" s="1"/>
      <c r="G38" s="1"/>
      <c r="H38" s="1"/>
      <c r="I38" s="1"/>
      <c r="J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3:27" x14ac:dyDescent="0.25">
      <c r="C39" s="1"/>
      <c r="D39" s="1"/>
      <c r="E39" s="1"/>
      <c r="F39" s="1"/>
      <c r="G39" s="1"/>
      <c r="H39" s="1"/>
      <c r="I39" s="1"/>
      <c r="J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3:27" x14ac:dyDescent="0.25">
      <c r="C40" s="1"/>
      <c r="D40" s="1"/>
      <c r="E40" s="1"/>
      <c r="F40" s="1"/>
      <c r="G40" s="1"/>
      <c r="H40" s="1"/>
      <c r="I40" s="1"/>
      <c r="J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3:27" x14ac:dyDescent="0.25">
      <c r="C41" s="1"/>
      <c r="D41" s="1"/>
      <c r="E41" s="1"/>
      <c r="F41" s="1"/>
      <c r="G41" s="1"/>
      <c r="H41" s="1"/>
      <c r="I41" s="1"/>
      <c r="J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3:27" x14ac:dyDescent="0.25">
      <c r="C42" s="1"/>
      <c r="D42" s="1"/>
      <c r="E42" s="1"/>
      <c r="F42" s="1"/>
      <c r="G42" s="1"/>
      <c r="H42" s="1"/>
      <c r="I42" s="1"/>
      <c r="J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3:27" x14ac:dyDescent="0.25">
      <c r="C43" s="1"/>
      <c r="D43" s="1"/>
      <c r="E43" s="1"/>
      <c r="F43" s="1"/>
      <c r="G43" s="1"/>
      <c r="H43" s="1"/>
      <c r="I43" s="1"/>
      <c r="J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3:27" x14ac:dyDescent="0.25">
      <c r="C44" s="1"/>
      <c r="D44" s="1"/>
      <c r="E44" s="1"/>
      <c r="F44" s="1"/>
      <c r="G44" s="1"/>
      <c r="H44" s="1"/>
      <c r="I44" s="1"/>
      <c r="J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3:27" x14ac:dyDescent="0.25">
      <c r="C45" s="1"/>
      <c r="D45" s="1"/>
      <c r="E45" s="1"/>
      <c r="F45" s="1"/>
      <c r="G45" s="1"/>
      <c r="H45" s="1"/>
      <c r="I45" s="1"/>
      <c r="J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3:27" x14ac:dyDescent="0.25">
      <c r="C46" s="1"/>
      <c r="D46" s="1"/>
      <c r="E46" s="1"/>
      <c r="F46" s="1"/>
      <c r="G46" s="1"/>
      <c r="H46" s="1"/>
      <c r="I46" s="1"/>
      <c r="J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3:27" x14ac:dyDescent="0.25">
      <c r="C47" s="1"/>
      <c r="D47" s="1"/>
      <c r="E47" s="1"/>
      <c r="F47" s="1"/>
      <c r="G47" s="1"/>
      <c r="H47" s="1"/>
      <c r="I47" s="1"/>
      <c r="J47" s="1"/>
    </row>
    <row r="48" spans="3:27" x14ac:dyDescent="0.25">
      <c r="C48" s="1"/>
      <c r="D48" s="1"/>
      <c r="E48" s="1"/>
      <c r="F48" s="1"/>
      <c r="G48" s="1"/>
      <c r="H48" s="1"/>
      <c r="I48" s="1"/>
      <c r="J48" s="1"/>
    </row>
    <row r="49" spans="3:10" x14ac:dyDescent="0.25">
      <c r="C49" s="1"/>
      <c r="D49" s="1"/>
      <c r="E49" s="1"/>
      <c r="F49" s="1"/>
      <c r="G49" s="1"/>
      <c r="H49" s="1"/>
      <c r="I49" s="1"/>
      <c r="J49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32</vt:i4>
      </vt:variant>
    </vt:vector>
  </HeadingPairs>
  <TitlesOfParts>
    <vt:vector size="35" baseType="lpstr">
      <vt:lpstr>Лист1</vt:lpstr>
      <vt:lpstr>Лист2</vt:lpstr>
      <vt:lpstr>Лист3</vt:lpstr>
      <vt:lpstr>Scopus_WoS</vt:lpstr>
      <vt:lpstr>Акт</vt:lpstr>
      <vt:lpstr>Акт_внедрения_на_производство</vt:lpstr>
      <vt:lpstr>всероссийские</vt:lpstr>
      <vt:lpstr>всероссийские_федеральные_диплом</vt:lpstr>
      <vt:lpstr>всероссийские_федеральные_медаль</vt:lpstr>
      <vt:lpstr>Гранты</vt:lpstr>
      <vt:lpstr>Конференции</vt:lpstr>
      <vt:lpstr>Медали</vt:lpstr>
      <vt:lpstr>межд.англ.</vt:lpstr>
      <vt:lpstr>Межд.англ.яз</vt:lpstr>
      <vt:lpstr>Межд.Или_Всеросс.русск.Яз</vt:lpstr>
      <vt:lpstr>межд.рус.вс.рос.</vt:lpstr>
      <vt:lpstr>международные</vt:lpstr>
      <vt:lpstr>международные_диплом</vt:lpstr>
      <vt:lpstr>международные_медаль</vt:lpstr>
      <vt:lpstr>патент_на_изобр._на_пол._модель</vt:lpstr>
      <vt:lpstr>патент_на_прогр._для_ЭВМ_БД</vt:lpstr>
      <vt:lpstr>Публикации</vt:lpstr>
      <vt:lpstr>РАН_диплом</vt:lpstr>
      <vt:lpstr>РАН_медаль</vt:lpstr>
      <vt:lpstr>региональные</vt:lpstr>
      <vt:lpstr>региональные\в_т.ч.СПб\_медаль</vt:lpstr>
      <vt:lpstr>региональныеъ\в_т.ч.СПб\_диплом</vt:lpstr>
      <vt:lpstr>Список</vt:lpstr>
      <vt:lpstr>Статьи</vt:lpstr>
      <vt:lpstr>Статья</vt:lpstr>
      <vt:lpstr>Стендовый_доклад_англ.</vt:lpstr>
      <vt:lpstr>Стендовый_доклад_рус</vt:lpstr>
      <vt:lpstr>Сьтатьи</vt:lpstr>
      <vt:lpstr>университетские_диплом</vt:lpstr>
      <vt:lpstr>университетские_медаль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2019-09-05T10:51:29Z</dcterms:modified>
</cp:coreProperties>
</file>